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66925"/>
  <mc:AlternateContent xmlns:mc="http://schemas.openxmlformats.org/markup-compatibility/2006">
    <mc:Choice Requires="x15">
      <x15ac:absPath xmlns:x15ac="http://schemas.microsoft.com/office/spreadsheetml/2010/11/ac" url="C:\Users\J90122\AppData\Local\Microsoft\Windows\INetCache\Content.Outlook\ZFJAP34R\"/>
    </mc:Choice>
  </mc:AlternateContent>
  <xr:revisionPtr revIDLastSave="0" documentId="13_ncr:1_{0913659C-25DB-4461-B5FA-D81509671FB6}" xr6:coauthVersionLast="45" xr6:coauthVersionMax="47" xr10:uidLastSave="{00000000-0000-0000-0000-000000000000}"/>
  <bookViews>
    <workbookView xWindow="-110" yWindow="-110" windowWidth="19420" windowHeight="10420" tabRatio="795" xr2:uid="{A1DE73FF-14BF-4490-977C-6C5972B72EE5}"/>
  </bookViews>
  <sheets>
    <sheet name="Index" sheetId="2" r:id="rId1"/>
    <sheet name="0. Overview BAP" sheetId="1" r:id="rId2"/>
    <sheet name="0.1.Contribution BAP" sheetId="4" r:id="rId3"/>
    <sheet name="0.2.ROAE" sheetId="5" r:id="rId4"/>
    <sheet name="1.IEA" sheetId="6" r:id="rId5"/>
    <sheet name="1.1.Loans" sheetId="8" r:id="rId6"/>
    <sheet name="2.Funding" sheetId="7" r:id="rId7"/>
    <sheet name="3.Portfolio Quality" sheetId="9" r:id="rId8"/>
    <sheet name="4.Net Interest Income" sheetId="10" r:id="rId9"/>
    <sheet name="5.Non Financial Income" sheetId="11" r:id="rId10"/>
    <sheet name="6.Underwriting Results" sheetId="12" r:id="rId11"/>
    <sheet name="7.OPEX and Efficiency" sheetId="13" r:id="rId12"/>
    <sheet name="8.1.Regulatory Capital BAP" sheetId="15" r:id="rId13"/>
    <sheet name="8.2.Regulatory Capital BCP" sheetId="16" r:id="rId14"/>
    <sheet name="8.3.Regulatory Capital Mibanco" sheetId="17" r:id="rId15"/>
    <sheet name="9. Credicorp Channel's" sheetId="18" r:id="rId16"/>
    <sheet name="10.Economic Perspectives" sheetId="19" r:id="rId17"/>
    <sheet name="11.1.Credicorp Consolidated" sheetId="20" r:id="rId18"/>
    <sheet name="11.2 Credicorp Stand-alone" sheetId="21" r:id="rId19"/>
    <sheet name="11.3 BCP Consolidated" sheetId="22" r:id="rId20"/>
    <sheet name="11.4 BCP Stand-alone" sheetId="23" r:id="rId21"/>
    <sheet name="11.5 BCP Bolivia" sheetId="25" r:id="rId22"/>
    <sheet name="11.6 Mibanco" sheetId="24" r:id="rId23"/>
    <sheet name="11.7 IB &amp; WM" sheetId="26" r:id="rId24"/>
    <sheet name="11.8 Grupo Pacifico" sheetId="28" r:id="rId25"/>
    <sheet name="11.9 Prima AFP" sheetId="29" r:id="rId26"/>
  </sheets>
  <definedNames>
    <definedName name="_xlnm.Print_Area" localSheetId="5">'1.1.Loans'!$A$1:$DF$175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77" i="28" l="1"/>
  <c r="I73" i="28"/>
  <c r="I71" i="28"/>
  <c r="I70" i="28"/>
  <c r="I68" i="28"/>
  <c r="I67" i="28"/>
  <c r="I65" i="28"/>
  <c r="I64" i="28"/>
  <c r="I63" i="28"/>
  <c r="I62" i="28"/>
  <c r="I61" i="28"/>
  <c r="J44" i="28"/>
  <c r="I44" i="28"/>
  <c r="I43" i="28"/>
  <c r="I42" i="28"/>
  <c r="I37" i="28"/>
  <c r="J37" i="28"/>
  <c r="I38" i="28"/>
  <c r="J38" i="28"/>
  <c r="I39" i="28"/>
  <c r="J39" i="28"/>
  <c r="H18" i="12" l="1"/>
  <c r="I18" i="12" s="1"/>
  <c r="G18" i="12"/>
  <c r="I17" i="12"/>
  <c r="I16" i="12"/>
  <c r="I15" i="12"/>
  <c r="I6" i="12"/>
  <c r="I5" i="12"/>
  <c r="I4" i="12"/>
  <c r="E39" i="21" l="1"/>
  <c r="F39" i="21"/>
  <c r="E40" i="21"/>
  <c r="F40" i="21"/>
  <c r="E41" i="21"/>
  <c r="B42" i="21"/>
  <c r="E42" i="21"/>
  <c r="E44" i="21"/>
  <c r="E45" i="21"/>
  <c r="F45" i="21"/>
  <c r="B46" i="21"/>
  <c r="F46" i="21" s="1"/>
  <c r="E46" i="21"/>
  <c r="E48" i="21"/>
  <c r="E50" i="21"/>
  <c r="F50" i="21"/>
  <c r="E51" i="21"/>
  <c r="F51" i="21"/>
  <c r="B52" i="21"/>
  <c r="F52" i="21" s="1"/>
  <c r="E52" i="21"/>
  <c r="E53" i="21"/>
  <c r="F53" i="21"/>
  <c r="E54" i="21"/>
  <c r="E55" i="21"/>
  <c r="E56" i="21"/>
  <c r="B48" i="21" l="1"/>
  <c r="F48" i="21" s="1"/>
  <c r="F42" i="21"/>
  <c r="B54" i="21" l="1"/>
  <c r="F54" i="21"/>
  <c r="B56" i="21"/>
  <c r="F56" i="21" s="1"/>
  <c r="K40" i="7" l="1"/>
  <c r="L40" i="7" s="1"/>
  <c r="E40" i="7" s="1"/>
  <c r="K41" i="7" l="1"/>
  <c r="L41" i="7" s="1"/>
  <c r="E41" i="7" s="1"/>
  <c r="I41" i="7"/>
  <c r="J41" i="7" s="1"/>
  <c r="F41" i="7" s="1"/>
  <c r="I40" i="7"/>
  <c r="J40" i="7" s="1"/>
  <c r="F40" i="7" s="1"/>
</calcChain>
</file>

<file path=xl/sharedStrings.xml><?xml version="1.0" encoding="utf-8"?>
<sst xmlns="http://schemas.openxmlformats.org/spreadsheetml/2006/main" count="2064" uniqueCount="961">
  <si>
    <t>Credicorp Ltd. Financial 2Q21 Data</t>
  </si>
  <si>
    <t>Index</t>
  </si>
  <si>
    <t>0. Overview BAP</t>
  </si>
  <si>
    <t>0.1. Contribution BAP</t>
  </si>
  <si>
    <t xml:space="preserve">0.2. ROAE </t>
  </si>
  <si>
    <t>1. Interest Earning Assets</t>
  </si>
  <si>
    <t>1.2. Loans</t>
  </si>
  <si>
    <t>2. Funding</t>
  </si>
  <si>
    <t>3. Portfolio Quality</t>
  </si>
  <si>
    <t>4. Net Interest Income</t>
  </si>
  <si>
    <t>5. Non Financial Income</t>
  </si>
  <si>
    <t>6. Underwriting Result</t>
  </si>
  <si>
    <t>7. Operating Expenses and Efficiency</t>
  </si>
  <si>
    <t>8.1. Regulatory Capital BAP</t>
  </si>
  <si>
    <t>8.2. Regulatory Capital BCP</t>
  </si>
  <si>
    <t>8.3. Regulatory Capital Mibanco</t>
  </si>
  <si>
    <t>9. Credicorp Channel's</t>
  </si>
  <si>
    <t>10. Economic Perspectives</t>
  </si>
  <si>
    <t>11.1. BAP BS P&amp;L</t>
  </si>
  <si>
    <t>11.2. BAP Stand-alone</t>
  </si>
  <si>
    <t>11.3. BCP Consolidated</t>
  </si>
  <si>
    <t>11.4. BCP Stand-alone</t>
  </si>
  <si>
    <t>11.5 BCP Bolivia</t>
  </si>
  <si>
    <t>11.6. Mibanco</t>
  </si>
  <si>
    <t>11.7. Investment Banking and Wealth Management</t>
  </si>
  <si>
    <t>11.8. Grupo Pacifico</t>
  </si>
  <si>
    <t>11.9. Prima AFP</t>
  </si>
  <si>
    <t xml:space="preserve">Credicorp Ltd. </t>
  </si>
  <si>
    <t>Quarter</t>
  </si>
  <si>
    <t>% change</t>
  </si>
  <si>
    <t>S/000</t>
  </si>
  <si>
    <t>2Q20</t>
  </si>
  <si>
    <t>1Q21</t>
  </si>
  <si>
    <t>2Q21</t>
  </si>
  <si>
    <t>QoQ</t>
  </si>
  <si>
    <t>YoY</t>
  </si>
  <si>
    <t>Net interest, similar income and expenses</t>
  </si>
  <si>
    <t>Provision for credit losses on loan portfolio, net of  recoveries</t>
  </si>
  <si>
    <t xml:space="preserve">Net interest, similar income and expenses, after provision for credit losses on loan portfolio </t>
  </si>
  <si>
    <t>n.a</t>
  </si>
  <si>
    <t>Total other income</t>
  </si>
  <si>
    <t>Insurance underwriting result</t>
  </si>
  <si>
    <t>Total other expenses</t>
  </si>
  <si>
    <t xml:space="preserve">Profit before income tax </t>
  </si>
  <si>
    <t>Income tax</t>
  </si>
  <si>
    <t>Net profit</t>
  </si>
  <si>
    <t>Non-controlling interest</t>
  </si>
  <si>
    <t>Net profit attributable to Credicorp</t>
  </si>
  <si>
    <t>Net income / share (S/)</t>
  </si>
  <si>
    <t>Loans</t>
  </si>
  <si>
    <t>Deposits and obligations</t>
  </si>
  <si>
    <t>Net equity</t>
  </si>
  <si>
    <t>Profitability</t>
  </si>
  <si>
    <t xml:space="preserve">Net interest margin </t>
  </si>
  <si>
    <t xml:space="preserve"> 28 bps </t>
  </si>
  <si>
    <t xml:space="preserve"> -2 bps </t>
  </si>
  <si>
    <t xml:space="preserve">Risk-adjusted Net interest margin </t>
  </si>
  <si>
    <t xml:space="preserve"> 63 bps </t>
  </si>
  <si>
    <t xml:space="preserve"> 457 bps </t>
  </si>
  <si>
    <t xml:space="preserve">Funding cost </t>
  </si>
  <si>
    <t xml:space="preserve"> -25 bps </t>
  </si>
  <si>
    <t xml:space="preserve"> -68 bps </t>
  </si>
  <si>
    <t>ROAE</t>
  </si>
  <si>
    <t xml:space="preserve"> 60 bps </t>
  </si>
  <si>
    <t xml:space="preserve"> 2200 bps </t>
  </si>
  <si>
    <t>ROAA</t>
  </si>
  <si>
    <t xml:space="preserve"> 0 bps </t>
  </si>
  <si>
    <t xml:space="preserve"> 230 bps </t>
  </si>
  <si>
    <t>Loan portfolio quality</t>
  </si>
  <si>
    <r>
      <t xml:space="preserve">Internal overdue ratio </t>
    </r>
    <r>
      <rPr>
        <vertAlign val="superscript"/>
        <sz val="11"/>
        <rFont val="Calibri "/>
      </rPr>
      <t>(1)</t>
    </r>
  </si>
  <si>
    <t xml:space="preserve"> 64 bps </t>
  </si>
  <si>
    <t>Internal overdue ratio over 90 days</t>
  </si>
  <si>
    <t xml:space="preserve"> -10 bps </t>
  </si>
  <si>
    <t xml:space="preserve"> 32 bps </t>
  </si>
  <si>
    <r>
      <t xml:space="preserve">NPL ratio </t>
    </r>
    <r>
      <rPr>
        <vertAlign val="superscript"/>
        <sz val="11"/>
        <rFont val="Calibri "/>
      </rPr>
      <t>(2)</t>
    </r>
  </si>
  <si>
    <t>-19 pbs</t>
  </si>
  <si>
    <t>101 pbs</t>
  </si>
  <si>
    <r>
      <t xml:space="preserve">Cost of risk </t>
    </r>
    <r>
      <rPr>
        <vertAlign val="superscript"/>
        <sz val="11"/>
        <rFont val="Calibri "/>
      </rPr>
      <t>(3)</t>
    </r>
  </si>
  <si>
    <t xml:space="preserve"> -61 bps </t>
  </si>
  <si>
    <t xml:space="preserve"> -664 bps </t>
  </si>
  <si>
    <t>Coverage ratio of IOLs</t>
  </si>
  <si>
    <t xml:space="preserve"> -1440 bps </t>
  </si>
  <si>
    <t xml:space="preserve"> -3310 bps </t>
  </si>
  <si>
    <t xml:space="preserve">Coverage ratio of NPLs </t>
  </si>
  <si>
    <t>Operating efficiency</t>
  </si>
  <si>
    <r>
      <t xml:space="preserve">Efficiency ratio </t>
    </r>
    <r>
      <rPr>
        <vertAlign val="superscript"/>
        <sz val="11"/>
        <rFont val="Calibri "/>
      </rPr>
      <t xml:space="preserve">(4) </t>
    </r>
  </si>
  <si>
    <t xml:space="preserve"> -30 bps </t>
  </si>
  <si>
    <t xml:space="preserve"> -650 bps </t>
  </si>
  <si>
    <t>Operating expenses / Total average assets</t>
  </si>
  <si>
    <t xml:space="preserve"> 13 bps </t>
  </si>
  <si>
    <t xml:space="preserve"> -11 bps </t>
  </si>
  <si>
    <t>Insurance ratios</t>
  </si>
  <si>
    <t xml:space="preserve"> 340 bps </t>
  </si>
  <si>
    <t xml:space="preserve"> 910 bps </t>
  </si>
  <si>
    <r>
      <t xml:space="preserve">Loss ratio </t>
    </r>
    <r>
      <rPr>
        <vertAlign val="superscript"/>
        <sz val="11"/>
        <rFont val="Calibri "/>
      </rPr>
      <t>(6)</t>
    </r>
  </si>
  <si>
    <t xml:space="preserve"> 1100 bps </t>
  </si>
  <si>
    <t xml:space="preserve"> 4760 bps </t>
  </si>
  <si>
    <r>
      <t xml:space="preserve">Capital adequacy - BCP Stand-alone </t>
    </r>
    <r>
      <rPr>
        <b/>
        <vertAlign val="superscript"/>
        <sz val="11"/>
        <rFont val="Calibri "/>
      </rPr>
      <t>(7)</t>
    </r>
  </si>
  <si>
    <r>
      <t xml:space="preserve">BIS ratio </t>
    </r>
    <r>
      <rPr>
        <vertAlign val="superscript"/>
        <sz val="11"/>
        <rFont val="Calibri "/>
      </rPr>
      <t>(8)</t>
    </r>
  </si>
  <si>
    <r>
      <t xml:space="preserve">Tier 1 ratio </t>
    </r>
    <r>
      <rPr>
        <vertAlign val="superscript"/>
        <sz val="11"/>
        <rFont val="Calibri "/>
      </rPr>
      <t>(9)</t>
    </r>
  </si>
  <si>
    <r>
      <t>Common equity tier 1 ratio</t>
    </r>
    <r>
      <rPr>
        <vertAlign val="superscript"/>
        <sz val="11"/>
        <rFont val="Calibri "/>
      </rPr>
      <t xml:space="preserve"> (10)</t>
    </r>
  </si>
  <si>
    <t>11,22%</t>
  </si>
  <si>
    <t xml:space="preserve"> 12 bps </t>
  </si>
  <si>
    <r>
      <t xml:space="preserve">Capital adequacy - Mibanco </t>
    </r>
    <r>
      <rPr>
        <b/>
        <vertAlign val="superscript"/>
        <sz val="11"/>
        <rFont val="Calibri "/>
      </rPr>
      <t>(7)</t>
    </r>
  </si>
  <si>
    <t xml:space="preserve"> -65 bps </t>
  </si>
  <si>
    <t xml:space="preserve"> 128 bps </t>
  </si>
  <si>
    <t>18 bps</t>
  </si>
  <si>
    <t>83 bps</t>
  </si>
  <si>
    <t xml:space="preserve"> 38 bps </t>
  </si>
  <si>
    <t xml:space="preserve"> 72 bps </t>
  </si>
  <si>
    <t>Employees</t>
  </si>
  <si>
    <t>Share Information</t>
  </si>
  <si>
    <t>Outstanding Shares</t>
  </si>
  <si>
    <r>
      <t xml:space="preserve">Treasury Shares </t>
    </r>
    <r>
      <rPr>
        <vertAlign val="superscript"/>
        <sz val="11"/>
        <rFont val="Calibri "/>
      </rPr>
      <t>(11)</t>
    </r>
  </si>
  <si>
    <t>Floating Shares</t>
  </si>
  <si>
    <t>(1) Internal overdue loans: includes overdue loans and loans under legal collection, according to our internal policy for overdue loans. Internal Overdue ratio: Internal overdue loans / Total loans.</t>
  </si>
  <si>
    <t>(2) Non-performing loans (NPL): Internal overdue loans + Refinanced loans. NPL ratio: NPL / Total loans.</t>
  </si>
  <si>
    <t>(3) Cost of risk: Annualized provision for loan losses, net of recoveries / Total loans.</t>
  </si>
  <si>
    <t>(4) Efficiency ratio = (Salaries and employee benefits + Administrative expenses + Depreciation and amortization + Association in participation + Acquisition cost) / (Net interest, similar income and expenses + Fee Income + Net gain on foreign exchange transactions  + Net Gain From associates + Net gain on derivatives held for trading  + Result on exchange differences + Net Premiums Earned).</t>
  </si>
  <si>
    <t>(5) Combined ratio = (Net claims / Net earned premiums) + [(Acquisition cost + Operating expenses) / Net earned premiums]. Does not include Life insurance business.</t>
  </si>
  <si>
    <t>(6) Considers Grupo Pacifico's figures before eliminations for consolidation to Credicorp.</t>
  </si>
  <si>
    <t>(7) All Capital ratios are for BCP Stand-alone and based on Peru GAAP.</t>
  </si>
  <si>
    <t>(8) Regulatory Capital / Risk-weighted assets (legal minimum = 10% since July 2011).</t>
  </si>
  <si>
    <t>(9) Tier 1 = Capital + Legal and other capital reserves + Accumulated earnings with capitalization agreement + (0.5 x Unrealized profit and net income in subsidiaries) - Goodwill - (0.5 x Investment in subsidiaries) + Perpetual subordinated debt (maximum amount that can be included is 17.65% of Capital + Reserves + Accumulated earnings with capitalization agreement + Unrealized profit and net income in subsidiaries - Goodwill).</t>
  </si>
  <si>
    <t>(10) Common Equity Tier I = Capital + Reserves – 100% of applicable deductions (investment in subsidiaries, goodwill, intangibles and net deferred taxes that rely on future profitability) + retained earnings + unrealized gains.</t>
  </si>
  <si>
    <t>Adjusted Risk-Weighted Assets = Risk-weighted assets - (RWA Intangible assets, excluding goodwill, + RWA Deferred tax assets generated as a result of temporary differences in income tax, in excess of 10% of CET1, + RWA Deferred tax assets generated as a result of past losses).</t>
  </si>
  <si>
    <t>(11) These shares are held by Atlantic Security Holding Corporation (ASHC).</t>
  </si>
  <si>
    <t>Earnings contribution *</t>
  </si>
  <si>
    <t>Back to index</t>
  </si>
  <si>
    <t>Universal Banking</t>
  </si>
  <si>
    <t xml:space="preserve"> BCP Stand-alone</t>
  </si>
  <si>
    <t xml:space="preserve"> BCP Bolivia</t>
  </si>
  <si>
    <t>Microfinance</t>
  </si>
  <si>
    <r>
      <t xml:space="preserve"> Mibanco </t>
    </r>
    <r>
      <rPr>
        <vertAlign val="superscript"/>
        <sz val="11"/>
        <color theme="1"/>
        <rFont val="Calibri "/>
      </rPr>
      <t>(1)</t>
    </r>
  </si>
  <si>
    <t xml:space="preserve"> Mibanco Colombia</t>
  </si>
  <si>
    <t>Insurance and Pensions</t>
  </si>
  <si>
    <r>
      <t xml:space="preserve"> Grupo Pacifico </t>
    </r>
    <r>
      <rPr>
        <vertAlign val="superscript"/>
        <sz val="11"/>
        <color theme="1"/>
        <rFont val="Calibri "/>
      </rPr>
      <t>(2)</t>
    </r>
  </si>
  <si>
    <t xml:space="preserve"> Prima AFP</t>
  </si>
  <si>
    <t>Investment Banking and Wealth Management</t>
  </si>
  <si>
    <t xml:space="preserve"> Credicorp Capital</t>
  </si>
  <si>
    <t xml:space="preserve"> Atlantic Security Bank</t>
  </si>
  <si>
    <r>
      <t xml:space="preserve">Others </t>
    </r>
    <r>
      <rPr>
        <b/>
        <vertAlign val="superscript"/>
        <sz val="11"/>
        <color theme="1"/>
        <rFont val="Calibri "/>
      </rPr>
      <t>(3)</t>
    </r>
  </si>
  <si>
    <t>Net income attributed to Credicorp</t>
  </si>
  <si>
    <t>*Contributions to Credicorp reflect the eliminations for consolidation purposes (e.g. eliminations for transactions among Credicorp’s</t>
  </si>
  <si>
    <t>subsidiaries or between Credicorp and its subsidiaries).</t>
  </si>
  <si>
    <t>(1) The figure is lower than the net income of Mibanco because Credicorp owns 99.921% of Mibanco (directly and indirectly).</t>
  </si>
  <si>
    <t>(2) The contribution is higher than Grupo Pacifico’s net income because Credicorp owns 65.20% directly, and 33.57% through Grupo Credito.</t>
  </si>
  <si>
    <t>(3) Includes Grupo Credito excluding Prima (Servicorp and Emisiones BCP Latam), others of Atlantic Security Holding Corporation and others of Credicorp Ltd.</t>
  </si>
  <si>
    <r>
      <t xml:space="preserve"> Mibanco </t>
    </r>
    <r>
      <rPr>
        <vertAlign val="superscript"/>
        <sz val="11"/>
        <rFont val="Calibri "/>
      </rPr>
      <t>(1)</t>
    </r>
  </si>
  <si>
    <r>
      <t xml:space="preserve"> Grupo Pacifico </t>
    </r>
    <r>
      <rPr>
        <vertAlign val="superscript"/>
        <sz val="11"/>
        <rFont val="Calibri "/>
      </rPr>
      <t>(2)</t>
    </r>
  </si>
  <si>
    <t xml:space="preserve"> Prima</t>
  </si>
  <si>
    <t xml:space="preserve"> Atlantic Security Bank </t>
  </si>
  <si>
    <t>Credicorp</t>
  </si>
  <si>
    <t>(1)  ROAE including goodwill of BCP from the acquisition of Edyficar (Approximately US$ 50.7 million) was 52.2% in 2Q20, 2.5% in 1Q21 and 9.7% in 2Q21. YTD was -23.1% for June 2020 and 6.1% for June 2021.</t>
  </si>
  <si>
    <t>(2)  Figures include unrealized gains or losses that are considered in Pacifico’s Net Equity from the investment portfolio of Pacifico Vida. ROAE excluding such unrealized gains was 16.7% in 2Q20, -17.6% in 1Q21 and -32.6% in 2Q21." YTD was 17.0% for June 2020 and -24.2% for June 2021.</t>
  </si>
  <si>
    <t>Interest Earning Assets</t>
  </si>
  <si>
    <t>As of</t>
  </si>
  <si>
    <t>Jun 20</t>
  </si>
  <si>
    <t>Mar 21</t>
  </si>
  <si>
    <t>Jun 21</t>
  </si>
  <si>
    <r>
      <t>Cash and due from banks</t>
    </r>
    <r>
      <rPr>
        <vertAlign val="superscript"/>
        <sz val="11"/>
        <rFont val="Calibri "/>
      </rPr>
      <t>(1)</t>
    </r>
  </si>
  <si>
    <t>Interbank funds</t>
  </si>
  <si>
    <t>Cash collateral, reverse repurchase agreements and securities borrowing</t>
  </si>
  <si>
    <t>Financial assets designated at fair value through profit or loss</t>
  </si>
  <si>
    <t>Total Investments</t>
  </si>
  <si>
    <t>Amortized cost investments</t>
  </si>
  <si>
    <t>(1) Figures might differ from previously reported, please consider the data presented on this report</t>
  </si>
  <si>
    <t>TOTAL LOANS</t>
  </si>
  <si>
    <t>% Part. In total loans</t>
  </si>
  <si>
    <t>Expressed in million S/</t>
  </si>
  <si>
    <t>Structural</t>
  </si>
  <si>
    <t>BCP Stand-alone</t>
  </si>
  <si>
    <t>Wholesale Banking</t>
  </si>
  <si>
    <t xml:space="preserve">   Corporate</t>
  </si>
  <si>
    <t xml:space="preserve">   Middle - Market</t>
  </si>
  <si>
    <t>Retail Banking</t>
  </si>
  <si>
    <t xml:space="preserve">   SME - Business</t>
  </si>
  <si>
    <t xml:space="preserve">   SME - Pyme</t>
  </si>
  <si>
    <t xml:space="preserve">   Mortgage</t>
  </si>
  <si>
    <t xml:space="preserve">   Consumer</t>
  </si>
  <si>
    <t xml:space="preserve">   Credit Card</t>
  </si>
  <si>
    <t>Mibanco</t>
  </si>
  <si>
    <t>Mibanco Colombia</t>
  </si>
  <si>
    <t>Bolivia</t>
  </si>
  <si>
    <t>ASB</t>
  </si>
  <si>
    <t>BAP's total loans</t>
  </si>
  <si>
    <t>Largest contraction in volumes</t>
  </si>
  <si>
    <t>Highest growth in volumes</t>
  </si>
  <si>
    <t>For consolidation purposes, loans generated in FC are converted to LC.</t>
  </si>
  <si>
    <t>(1) Includes Work out unit, and other banking.</t>
  </si>
  <si>
    <t>(2) Figures differ from previously reporte, please consider the data presented on this report.</t>
  </si>
  <si>
    <t>(3) Structural Portfolio excludes the average daily balances from loans offered through de Reactiva Peru y FAE-Mype Government Programs.</t>
  </si>
  <si>
    <t>DOMESTIC CURRENCY LOANS</t>
  </si>
  <si>
    <t>FOREIGN CURRENCY LOANS</t>
  </si>
  <si>
    <t>% part. By currency</t>
  </si>
  <si>
    <t>Expressed in millions US$</t>
  </si>
  <si>
    <t>LC</t>
  </si>
  <si>
    <t>FC</t>
  </si>
  <si>
    <t xml:space="preserve">   Middle-Market</t>
  </si>
  <si>
    <t xml:space="preserve"> -   </t>
  </si>
  <si>
    <t>-</t>
  </si>
  <si>
    <t xml:space="preserve">ASB </t>
  </si>
  <si>
    <t>Total loans</t>
  </si>
  <si>
    <t>Funding</t>
  </si>
  <si>
    <t>Demand deposits</t>
  </si>
  <si>
    <t>Saving deposits</t>
  </si>
  <si>
    <t>Time deposits</t>
  </si>
  <si>
    <t>Severance indemnity deposits</t>
  </si>
  <si>
    <t xml:space="preserve">Interest payable </t>
  </si>
  <si>
    <t>Due to banks and correspondents</t>
  </si>
  <si>
    <t>BCRP instruments</t>
  </si>
  <si>
    <t>Repurchase agreements</t>
  </si>
  <si>
    <t>Bonds and notes issued</t>
  </si>
  <si>
    <t>Total funding</t>
  </si>
  <si>
    <t>Other funding sources</t>
  </si>
  <si>
    <t xml:space="preserve">Total other funding sources </t>
  </si>
  <si>
    <t>Funding Cost</t>
  </si>
  <si>
    <t>pbs</t>
  </si>
  <si>
    <t>bps</t>
  </si>
  <si>
    <t>Structural Funding Cost</t>
  </si>
  <si>
    <t>Provision for credit losses on loan portfolio, net of recoveries</t>
  </si>
  <si>
    <t>Gross provision for credit losses on loan portfolio</t>
  </si>
  <si>
    <t>Recoveries of written-off loans</t>
  </si>
  <si>
    <t>Cost of Risk and Provisions</t>
  </si>
  <si>
    <r>
      <t xml:space="preserve">Cost of risk </t>
    </r>
    <r>
      <rPr>
        <vertAlign val="superscript"/>
        <sz val="11"/>
        <rFont val="Calibri "/>
      </rPr>
      <t>(1)</t>
    </r>
  </si>
  <si>
    <t>-61 bps</t>
  </si>
  <si>
    <t>-664 bps</t>
  </si>
  <si>
    <r>
      <t xml:space="preserve">Structural Cost of risk </t>
    </r>
    <r>
      <rPr>
        <vertAlign val="superscript"/>
        <sz val="11"/>
        <rFont val="Calibri "/>
      </rPr>
      <t xml:space="preserve"> (2)</t>
    </r>
  </si>
  <si>
    <t>8,41%</t>
  </si>
  <si>
    <t>-69 bps</t>
  </si>
  <si>
    <t>-718 bps</t>
  </si>
  <si>
    <t>Provision for credit losses on loan portfolio, net of recoveries / Net interest income</t>
  </si>
  <si>
    <t>129,5%</t>
  </si>
  <si>
    <t>-1050 bps</t>
  </si>
  <si>
    <t>(1) Annualized Provision for credit losses on loan portfolio, net of recoveries / Total loans.</t>
  </si>
  <si>
    <t>(2) The Structural Cost of risk excludes the provisions for credit losses on loan portfolio, net of recoveries and total loans from the Reactiva Peru and FAE Government Programs.</t>
  </si>
  <si>
    <t>Portfolio quality and Delinquency ratios</t>
  </si>
  <si>
    <t>Total loans (Quarter-end balance)</t>
  </si>
  <si>
    <t>Structural Loan Portfolio</t>
  </si>
  <si>
    <t>Allowance for loan losses</t>
  </si>
  <si>
    <t xml:space="preserve">Write-offs </t>
  </si>
  <si>
    <r>
      <t xml:space="preserve">Internal overdue loans (IOLs) </t>
    </r>
    <r>
      <rPr>
        <vertAlign val="superscript"/>
        <sz val="11"/>
        <rFont val="Calibri "/>
      </rPr>
      <t>(1)</t>
    </r>
  </si>
  <si>
    <r>
      <t xml:space="preserve">Internal overdue loans over 90-days </t>
    </r>
    <r>
      <rPr>
        <vertAlign val="superscript"/>
        <sz val="11"/>
        <rFont val="Calibri "/>
      </rPr>
      <t>(1)</t>
    </r>
  </si>
  <si>
    <t>Refinanced loans</t>
  </si>
  <si>
    <r>
      <t xml:space="preserve">Non-performing loans (NPLs) </t>
    </r>
    <r>
      <rPr>
        <vertAlign val="superscript"/>
        <sz val="11"/>
        <rFont val="Calibri "/>
      </rPr>
      <t>(2)</t>
    </r>
  </si>
  <si>
    <t>IOL ratio</t>
  </si>
  <si>
    <t>-2 bps</t>
  </si>
  <si>
    <t>64 bps</t>
  </si>
  <si>
    <t>Structural IOL ratio</t>
  </si>
  <si>
    <t>-43 bps</t>
  </si>
  <si>
    <t>63 bps</t>
  </si>
  <si>
    <t>IOL over 90-days ratio</t>
  </si>
  <si>
    <t>-10 bps</t>
  </si>
  <si>
    <t>32 bps</t>
  </si>
  <si>
    <t xml:space="preserve">NPL ratio </t>
  </si>
  <si>
    <t xml:space="preserve">Structural NPL ratio </t>
  </si>
  <si>
    <t>-67 bps</t>
  </si>
  <si>
    <t>112 bps</t>
  </si>
  <si>
    <t>Allowance for loan losses over Total loans</t>
  </si>
  <si>
    <t>-50 bps</t>
  </si>
  <si>
    <t>30 bps</t>
  </si>
  <si>
    <t>-1440 bps</t>
  </si>
  <si>
    <t>-3310 bps</t>
  </si>
  <si>
    <t>Coverage ratio of IOL 90-days</t>
  </si>
  <si>
    <t>246,0%</t>
  </si>
  <si>
    <t>-1120 bps</t>
  </si>
  <si>
    <t>-2420 bps</t>
  </si>
  <si>
    <t>137,0%</t>
  </si>
  <si>
    <t>-590 bps</t>
  </si>
  <si>
    <t>-3050 bps</t>
  </si>
  <si>
    <t xml:space="preserve">(1) Includes overdue loans and loans under legal collection. (Quarter-end balances)  </t>
  </si>
  <si>
    <t>(2) Non-performing loans include internal overdue loans and refinanced loans. (Quarter-end balances)</t>
  </si>
  <si>
    <t>Net interest income</t>
  </si>
  <si>
    <t xml:space="preserve">Interest income </t>
  </si>
  <si>
    <t>Interest on loans</t>
  </si>
  <si>
    <t>Dividends on investments</t>
  </si>
  <si>
    <t>Interest on deposits with banks</t>
  </si>
  <si>
    <t xml:space="preserve">Interest on securities </t>
  </si>
  <si>
    <t>Other interest income</t>
  </si>
  <si>
    <r>
      <t xml:space="preserve">Interest expense </t>
    </r>
    <r>
      <rPr>
        <vertAlign val="superscript"/>
        <sz val="11"/>
        <rFont val="Calibri "/>
      </rPr>
      <t>(1)</t>
    </r>
  </si>
  <si>
    <t xml:space="preserve">Interest on deposits </t>
  </si>
  <si>
    <t>Interest on borrowed funds</t>
  </si>
  <si>
    <t>Interest on bonds and subordinated notes</t>
  </si>
  <si>
    <r>
      <t xml:space="preserve">Other interest expense </t>
    </r>
    <r>
      <rPr>
        <vertAlign val="superscript"/>
        <sz val="11"/>
        <rFont val="Calibri "/>
      </rPr>
      <t>(1)</t>
    </r>
  </si>
  <si>
    <r>
      <t xml:space="preserve">Net interest income </t>
    </r>
    <r>
      <rPr>
        <vertAlign val="superscript"/>
        <sz val="11"/>
        <rFont val="Calibri "/>
      </rPr>
      <t>(1)</t>
    </r>
  </si>
  <si>
    <r>
      <t xml:space="preserve">Risk-adjusted Net interest income </t>
    </r>
    <r>
      <rPr>
        <vertAlign val="superscript"/>
        <sz val="11"/>
        <rFont val="Calibri "/>
      </rPr>
      <t>(1)</t>
    </r>
  </si>
  <si>
    <r>
      <t xml:space="preserve">Average interest earning assets </t>
    </r>
    <r>
      <rPr>
        <vertAlign val="superscript"/>
        <sz val="11"/>
        <rFont val="Calibri "/>
      </rPr>
      <t>(1)</t>
    </r>
  </si>
  <si>
    <r>
      <t>Net interest margin</t>
    </r>
    <r>
      <rPr>
        <sz val="11"/>
        <rFont val="Calibri "/>
      </rPr>
      <t xml:space="preserve"> </t>
    </r>
    <r>
      <rPr>
        <vertAlign val="superscript"/>
        <sz val="11"/>
        <rFont val="Calibri "/>
      </rPr>
      <t>(2)</t>
    </r>
  </si>
  <si>
    <t>28bps</t>
  </si>
  <si>
    <t>-2bps</t>
  </si>
  <si>
    <r>
      <t xml:space="preserve">Risk-adjusted Net interest margin </t>
    </r>
    <r>
      <rPr>
        <vertAlign val="superscript"/>
        <sz val="11"/>
        <rFont val="Calibri "/>
      </rPr>
      <t>(2)</t>
    </r>
  </si>
  <si>
    <t>63bps</t>
  </si>
  <si>
    <t>457bps</t>
  </si>
  <si>
    <t>Net provisions for loan losses / Net interest income</t>
  </si>
  <si>
    <t>(1) Figures differ from previously reported, please consider the data presented on this report.</t>
  </si>
  <si>
    <t>(2) Annualized.</t>
  </si>
  <si>
    <t>Non-financial Income</t>
  </si>
  <si>
    <t>Fee income</t>
  </si>
  <si>
    <t xml:space="preserve">Net gain on foreign exchange transactions </t>
  </si>
  <si>
    <t>Net gain on securities</t>
  </si>
  <si>
    <r>
      <t xml:space="preserve">Net gain from associates </t>
    </r>
    <r>
      <rPr>
        <vertAlign val="superscript"/>
        <sz val="11"/>
        <rFont val="Calibri "/>
      </rPr>
      <t>(1)</t>
    </r>
  </si>
  <si>
    <t xml:space="preserve">Net gain on derivatives held for trading </t>
  </si>
  <si>
    <r>
      <t xml:space="preserve">Net gain from exchange differences </t>
    </r>
    <r>
      <rPr>
        <vertAlign val="superscript"/>
        <sz val="11"/>
        <rFont val="Calibri "/>
      </rPr>
      <t>(2)</t>
    </r>
  </si>
  <si>
    <t>n.a.</t>
  </si>
  <si>
    <t>Other non-financial income</t>
  </si>
  <si>
    <t>Total non-financial income, net</t>
  </si>
  <si>
    <t>(1) Includes gains on other investments, mainly made up of the profit of Banmedica.</t>
  </si>
  <si>
    <t>(2) It differs from what was previously reported by reclassification of IFRS16.</t>
  </si>
  <si>
    <t>(S/000)</t>
  </si>
  <si>
    <t>(+) EPS contribution (50%)</t>
  </si>
  <si>
    <t>(-) Private health insurance deduction (50%)</t>
  </si>
  <si>
    <t>(=) Net gain from association with Banmedica</t>
  </si>
  <si>
    <t>Fee Income</t>
  </si>
  <si>
    <r>
      <t>Miscellaneous accounts</t>
    </r>
    <r>
      <rPr>
        <vertAlign val="superscript"/>
        <sz val="11"/>
        <rFont val="Calibri "/>
      </rPr>
      <t xml:space="preserve"> (1)</t>
    </r>
  </si>
  <si>
    <r>
      <t xml:space="preserve">Credit cards </t>
    </r>
    <r>
      <rPr>
        <vertAlign val="superscript"/>
        <sz val="11"/>
        <rFont val="Calibri "/>
      </rPr>
      <t>(2)</t>
    </r>
  </si>
  <si>
    <t>Drafts and transfers</t>
  </si>
  <si>
    <r>
      <t xml:space="preserve">Personal loans </t>
    </r>
    <r>
      <rPr>
        <vertAlign val="superscript"/>
        <sz val="11"/>
        <rFont val="Calibri "/>
      </rPr>
      <t>(2)</t>
    </r>
  </si>
  <si>
    <r>
      <t xml:space="preserve">SME loans </t>
    </r>
    <r>
      <rPr>
        <vertAlign val="superscript"/>
        <sz val="11"/>
        <rFont val="Calibri "/>
      </rPr>
      <t>(2)</t>
    </r>
  </si>
  <si>
    <r>
      <t xml:space="preserve">Insurance </t>
    </r>
    <r>
      <rPr>
        <vertAlign val="superscript"/>
        <sz val="11"/>
        <rFont val="Calibri "/>
      </rPr>
      <t>(2)</t>
    </r>
  </si>
  <si>
    <r>
      <t xml:space="preserve">Mortgage loans </t>
    </r>
    <r>
      <rPr>
        <vertAlign val="superscript"/>
        <sz val="11"/>
        <rFont val="Calibri "/>
      </rPr>
      <t>(2)</t>
    </r>
  </si>
  <si>
    <r>
      <t xml:space="preserve">Off-balance sheet </t>
    </r>
    <r>
      <rPr>
        <vertAlign val="superscript"/>
        <sz val="11"/>
        <rFont val="Calibri "/>
      </rPr>
      <t>(3)</t>
    </r>
  </si>
  <si>
    <r>
      <t xml:space="preserve">Payments and collections </t>
    </r>
    <r>
      <rPr>
        <vertAlign val="superscript"/>
        <sz val="11"/>
        <rFont val="Calibri "/>
      </rPr>
      <t>(3)</t>
    </r>
  </si>
  <si>
    <r>
      <t xml:space="preserve">Commercial loans </t>
    </r>
    <r>
      <rPr>
        <vertAlign val="superscript"/>
        <sz val="11"/>
        <rFont val="Calibri "/>
      </rPr>
      <t>(3)(4)</t>
    </r>
  </si>
  <si>
    <r>
      <t xml:space="preserve">Foreign trade </t>
    </r>
    <r>
      <rPr>
        <vertAlign val="superscript"/>
        <sz val="11"/>
        <rFont val="Calibri "/>
      </rPr>
      <t>(3)</t>
    </r>
  </si>
  <si>
    <r>
      <t>Corporate finance and mutual funds</t>
    </r>
    <r>
      <rPr>
        <vertAlign val="superscript"/>
        <sz val="11"/>
        <rFont val="Calibri "/>
      </rPr>
      <t xml:space="preserve"> (4)</t>
    </r>
  </si>
  <si>
    <t>BCP Bolivia</t>
  </si>
  <si>
    <r>
      <t xml:space="preserve">ASB </t>
    </r>
    <r>
      <rPr>
        <vertAlign val="superscript"/>
        <sz val="11"/>
        <rFont val="Calibri "/>
      </rPr>
      <t>(4)</t>
    </r>
  </si>
  <si>
    <r>
      <t>Others</t>
    </r>
    <r>
      <rPr>
        <vertAlign val="superscript"/>
        <sz val="11"/>
        <rFont val="Calibri "/>
      </rPr>
      <t xml:space="preserve"> (4)(5)</t>
    </r>
  </si>
  <si>
    <t>Total fee income</t>
  </si>
  <si>
    <t>(1) Saving accounts, current accounts, debit card and master account.</t>
  </si>
  <si>
    <t>(2) Mainly Retail fees.</t>
  </si>
  <si>
    <t>(3) Mainly Wholesale fees.</t>
  </si>
  <si>
    <t>(4) Figures differ from previously reported, please consider the data presented on this report.</t>
  </si>
  <si>
    <t>(5) Includes fees from trust business, wealth management, network usage and other services to third parties, among others.</t>
  </si>
  <si>
    <t>Source: BCP.</t>
  </si>
  <si>
    <r>
      <t>Insurance underwriting result</t>
    </r>
    <r>
      <rPr>
        <b/>
        <vertAlign val="superscript"/>
        <sz val="11"/>
        <color theme="0"/>
        <rFont val="Calibri "/>
      </rPr>
      <t>(1)</t>
    </r>
  </si>
  <si>
    <t>Net earned premiums</t>
  </si>
  <si>
    <t>Net claims</t>
  </si>
  <si>
    <r>
      <t>Acquisition cost</t>
    </r>
    <r>
      <rPr>
        <vertAlign val="superscript"/>
        <sz val="11"/>
        <color rgb="FF000000"/>
        <rFont val="Calibri "/>
      </rPr>
      <t>(2)</t>
    </r>
  </si>
  <si>
    <t>Total insurance underwriting result</t>
  </si>
  <si>
    <t>N/A</t>
  </si>
  <si>
    <t>(1) Includes the results of the Life, Property &amp; Casualty and Crediseguros business</t>
  </si>
  <si>
    <t>(2) Includes net fees and underwriting expenses.</t>
  </si>
  <si>
    <t>Acquisition cost</t>
  </si>
  <si>
    <t>Net fees</t>
  </si>
  <si>
    <t>Underwriting expenses</t>
  </si>
  <si>
    <t>Underwriting income</t>
  </si>
  <si>
    <t>Operating expenses</t>
  </si>
  <si>
    <t>Salaries and employees benefits</t>
  </si>
  <si>
    <r>
      <t xml:space="preserve">Administrative, general and tax expenses </t>
    </r>
    <r>
      <rPr>
        <vertAlign val="superscript"/>
        <sz val="11"/>
        <rFont val="Calibri"/>
        <family val="2"/>
        <scheme val="minor"/>
      </rPr>
      <t>(1)</t>
    </r>
  </si>
  <si>
    <r>
      <t xml:space="preserve">Depreciation and amortization </t>
    </r>
    <r>
      <rPr>
        <vertAlign val="superscript"/>
        <sz val="11"/>
        <rFont val="Calibri"/>
        <family val="2"/>
        <scheme val="minor"/>
      </rPr>
      <t>(1)</t>
    </r>
  </si>
  <si>
    <t xml:space="preserve">Association in participation </t>
  </si>
  <si>
    <r>
      <t xml:space="preserve">Acquisition cost </t>
    </r>
    <r>
      <rPr>
        <vertAlign val="superscript"/>
        <sz val="11"/>
        <rFont val="Calibri"/>
        <family val="2"/>
        <scheme val="minor"/>
      </rPr>
      <t>(2)</t>
    </r>
  </si>
  <si>
    <r>
      <t xml:space="preserve">Operating expenses </t>
    </r>
    <r>
      <rPr>
        <vertAlign val="superscript"/>
        <sz val="11"/>
        <rFont val="Calibri"/>
        <family val="2"/>
        <scheme val="minor"/>
      </rPr>
      <t>(3)</t>
    </r>
  </si>
  <si>
    <t>(1) It differs from what was previously reported by reclassification of IFRS16.</t>
  </si>
  <si>
    <t>(2) The acquisition cost of Pacifico iIncludes net fees and underwriting expenses.</t>
  </si>
  <si>
    <t>(3) Operating expenses = Salaries and employees benefits + Administrative expenses + Depreciation and amortization + Association in participation + Acquisition cost.</t>
  </si>
  <si>
    <t>Administrative general, and tax expenses</t>
  </si>
  <si>
    <t>Repair and maintenance</t>
  </si>
  <si>
    <t>Publicity</t>
  </si>
  <si>
    <t>Taxes and contributions</t>
  </si>
  <si>
    <t>Consulting and professional fees</t>
  </si>
  <si>
    <t xml:space="preserve">Transport and communications </t>
  </si>
  <si>
    <t>IBM services expenses</t>
  </si>
  <si>
    <t>Comissions by agents</t>
  </si>
  <si>
    <t>Security and protection</t>
  </si>
  <si>
    <t>Sundry supplies</t>
  </si>
  <si>
    <t>Leases of low value and short-term</t>
  </si>
  <si>
    <t>Electricity and water</t>
  </si>
  <si>
    <t>Subscriptions and quotes</t>
  </si>
  <si>
    <t>Insurance</t>
  </si>
  <si>
    <t>Electronic processing</t>
  </si>
  <si>
    <t>Cleaning</t>
  </si>
  <si>
    <t>Audit Services</t>
  </si>
  <si>
    <r>
      <t>Services by third-party and others</t>
    </r>
    <r>
      <rPr>
        <vertAlign val="superscript"/>
        <sz val="11"/>
        <rFont val="Calibri "/>
      </rPr>
      <t xml:space="preserve"> (1)</t>
    </r>
  </si>
  <si>
    <t>Total administrative and general expenses</t>
  </si>
  <si>
    <t>(1) The balance consists mainly of security and protection services, cleaning service, representation expenses, electricity and water utilities, insurance policiy expenses, subscription expenses and commission expenses.</t>
  </si>
  <si>
    <r>
      <t>Operating expenses</t>
    </r>
    <r>
      <rPr>
        <vertAlign val="superscript"/>
        <sz val="11"/>
        <rFont val="Calibri "/>
      </rPr>
      <t xml:space="preserve"> (1)</t>
    </r>
  </si>
  <si>
    <r>
      <t>Operating income</t>
    </r>
    <r>
      <rPr>
        <vertAlign val="superscript"/>
        <sz val="11"/>
        <color rgb="FF000000"/>
        <rFont val="Calibri "/>
      </rPr>
      <t xml:space="preserve"> (2)</t>
    </r>
  </si>
  <si>
    <r>
      <t xml:space="preserve">Efficiency ratio </t>
    </r>
    <r>
      <rPr>
        <vertAlign val="superscript"/>
        <sz val="11"/>
        <color rgb="FF000000"/>
        <rFont val="Calibri "/>
      </rPr>
      <t>(3)</t>
    </r>
  </si>
  <si>
    <t>-30 bps</t>
  </si>
  <si>
    <t>-650 bps</t>
  </si>
  <si>
    <r>
      <t xml:space="preserve">Operating expenses / Total average assets </t>
    </r>
    <r>
      <rPr>
        <vertAlign val="superscript"/>
        <sz val="11"/>
        <color rgb="FF000000"/>
        <rFont val="Calibri "/>
      </rPr>
      <t>(4)</t>
    </r>
  </si>
  <si>
    <t>3,07%</t>
  </si>
  <si>
    <t>13 bps</t>
  </si>
  <si>
    <t>-11 bps</t>
  </si>
  <si>
    <t>(1) Operating expenses = Salaries and employees benefits + Administrative expenses + Depreciation and amortization + Association in participation + Acquisition cost.</t>
  </si>
  <si>
    <t>(2) Operating income = Net interest, similar income and expenses + Fee income + Net gain on foreign exchange transactions  + Net gain from associates +  Net gain on derivatives held for trading + Net gain from exchange differences + Net premiums earned</t>
  </si>
  <si>
    <t>(3) Operating expenses / Operating income.</t>
  </si>
  <si>
    <t>(4)  Operating expenses / Average of Total Assets. Average is calculated with periodbeginning and period-ending balances.</t>
  </si>
  <si>
    <r>
      <t xml:space="preserve">Reported efficiency ratio per subsidiary </t>
    </r>
    <r>
      <rPr>
        <b/>
        <vertAlign val="superscript"/>
        <sz val="11"/>
        <color theme="0"/>
        <rFont val="Calibri "/>
      </rPr>
      <t>(1)</t>
    </r>
  </si>
  <si>
    <t>BCP</t>
  </si>
  <si>
    <t xml:space="preserve">Mibanco Peru </t>
  </si>
  <si>
    <t>Pacifico</t>
  </si>
  <si>
    <t>Prima AFP</t>
  </si>
  <si>
    <t>Stand-alone</t>
  </si>
  <si>
    <t>% change QoQ</t>
  </si>
  <si>
    <t xml:space="preserve"> 10 bps </t>
  </si>
  <si>
    <t xml:space="preserve"> -80 bps </t>
  </si>
  <si>
    <t xml:space="preserve"> -640 bps </t>
  </si>
  <si>
    <t xml:space="preserve"> -420 bps </t>
  </si>
  <si>
    <t xml:space="preserve"> -160 bps </t>
  </si>
  <si>
    <t>% change YoY</t>
  </si>
  <si>
    <t xml:space="preserve"> -270 bps </t>
  </si>
  <si>
    <t xml:space="preserve"> 790 bps </t>
  </si>
  <si>
    <t xml:space="preserve"> -3810 bps </t>
  </si>
  <si>
    <t xml:space="preserve"> -1570 bps </t>
  </si>
  <si>
    <t xml:space="preserve"> -340 bps </t>
  </si>
  <si>
    <t xml:space="preserve"> -1240 bps </t>
  </si>
  <si>
    <t>(1) (Salaries and employees benefits + Administrative, general and tax expenses + Depreciation and amortization + Acquisition cost + Association in participation) / (Net interest income + Fee income + Net gain on foreign exchange transactions  + Net gain from associates +  Net gain on derivatives held for trading + Result on exchange differences + Net premiums earned).</t>
  </si>
  <si>
    <t>Regulatory Capital and Capital Adequacy Ratios</t>
  </si>
  <si>
    <t>Capital Stock</t>
  </si>
  <si>
    <t>Treasury Stocks</t>
  </si>
  <si>
    <t>Capital Surplus</t>
  </si>
  <si>
    <r>
      <t xml:space="preserve">Legal and Other capital reserves </t>
    </r>
    <r>
      <rPr>
        <vertAlign val="superscript"/>
        <sz val="11"/>
        <color theme="1"/>
        <rFont val="Calibri "/>
      </rPr>
      <t>(1)</t>
    </r>
  </si>
  <si>
    <r>
      <t xml:space="preserve">Minority interest </t>
    </r>
    <r>
      <rPr>
        <vertAlign val="superscript"/>
        <sz val="11"/>
        <color theme="1"/>
        <rFont val="Calibri "/>
      </rPr>
      <t>(2)</t>
    </r>
  </si>
  <si>
    <r>
      <t xml:space="preserve">Loan loss reserves </t>
    </r>
    <r>
      <rPr>
        <vertAlign val="superscript"/>
        <sz val="11"/>
        <color theme="1"/>
        <rFont val="Calibri "/>
      </rPr>
      <t>(3)</t>
    </r>
  </si>
  <si>
    <t>Perpetual subordinated debt</t>
  </si>
  <si>
    <t>Subordinated Debt</t>
  </si>
  <si>
    <t>Investments in equity and subordinated debt of financial and insurance companies</t>
  </si>
  <si>
    <t>Goodwill</t>
  </si>
  <si>
    <t>Current year Net Loss</t>
  </si>
  <si>
    <r>
      <t xml:space="preserve">Deduction for subordinated debt limit (50% of Tier I excluding deductions) </t>
    </r>
    <r>
      <rPr>
        <vertAlign val="superscript"/>
        <sz val="11"/>
        <color theme="1"/>
        <rFont val="Calibri "/>
      </rPr>
      <t>(4)</t>
    </r>
  </si>
  <si>
    <r>
      <t xml:space="preserve">Deduction for Tier I Limit (50% of Regulatory capital) </t>
    </r>
    <r>
      <rPr>
        <vertAlign val="superscript"/>
        <sz val="11"/>
        <color theme="1"/>
        <rFont val="Calibri "/>
      </rPr>
      <t>(4)</t>
    </r>
  </si>
  <si>
    <t>Total Regulatory Capital (A)</t>
  </si>
  <si>
    <r>
      <t xml:space="preserve">Tier 1 </t>
    </r>
    <r>
      <rPr>
        <vertAlign val="superscript"/>
        <sz val="11"/>
        <rFont val="Calibri "/>
      </rPr>
      <t>(5)</t>
    </r>
  </si>
  <si>
    <r>
      <t xml:space="preserve">Tier 2 </t>
    </r>
    <r>
      <rPr>
        <vertAlign val="superscript"/>
        <sz val="11"/>
        <rFont val="Calibri "/>
      </rPr>
      <t>(6)</t>
    </r>
    <r>
      <rPr>
        <sz val="11"/>
        <rFont val="Calibri "/>
      </rPr>
      <t xml:space="preserve"> + Tier 3 </t>
    </r>
    <r>
      <rPr>
        <vertAlign val="superscript"/>
        <sz val="11"/>
        <rFont val="Calibri "/>
      </rPr>
      <t>(7)</t>
    </r>
  </si>
  <si>
    <r>
      <t>Financial Consolidated Group (FCG) Regulatory Capital Requirements</t>
    </r>
    <r>
      <rPr>
        <vertAlign val="superscript"/>
        <sz val="11"/>
        <rFont val="Calibri "/>
      </rPr>
      <t xml:space="preserve"> (8)</t>
    </r>
  </si>
  <si>
    <r>
      <t>Insurance Consolidated Group (ICG) Capital Requirements</t>
    </r>
    <r>
      <rPr>
        <vertAlign val="superscript"/>
        <sz val="11"/>
        <rFont val="Calibri "/>
      </rPr>
      <t xml:space="preserve"> (9)</t>
    </r>
  </si>
  <si>
    <t>FCG Capital Requirements related to operations with ICG</t>
  </si>
  <si>
    <t xml:space="preserve">ICG Capital Requirements related to operations with FCG </t>
  </si>
  <si>
    <t>Total Regulatory Capital Requirements (B)</t>
  </si>
  <si>
    <t>Regulatory Capital Ratio (A) / (B)</t>
  </si>
  <si>
    <r>
      <t xml:space="preserve">Required Regulatory Capital Ratio </t>
    </r>
    <r>
      <rPr>
        <vertAlign val="superscript"/>
        <sz val="11"/>
        <rFont val="Calibri "/>
      </rPr>
      <t>(10)</t>
    </r>
  </si>
  <si>
    <t>(1) Legal and other capital reserves include restricted capital reserves (PEN 14,745 million) and optional capital reserves (PEN 6,661 million).</t>
  </si>
  <si>
    <t>(2) Minority interest includes Tier I (PEN 421 million)</t>
  </si>
  <si>
    <t>(3) Up to 1.25% of total risk-weighted assets of Banco de Crédito del Perú, Solución Empresa Administradora Hipotecaria, Mibanco and Atlantic Security Bank.</t>
  </si>
  <si>
    <t>(4) Tier II + Tier III can not be more than 50% of total regulatory capital.</t>
  </si>
  <si>
    <t>(5) Tier I = capital + restricted capital reserves + Tier I minority interest - goodwill - (0.5 x investment in equity and subordinated debt of financial and insurance companies)+ perpetual subordinated debt.</t>
  </si>
  <si>
    <t>(6) Tier II = subordinated debt + TierII minority interest tier + loan loss reserves - (0.5 x  investment in equity and subordinated debt of financial and insurance companies).</t>
  </si>
  <si>
    <t xml:space="preserve">(7) Tier III = Subordinated debt covering market risk only. </t>
  </si>
  <si>
    <t>(8) Includes regulatory capital requirements of the financial consolidated group.</t>
  </si>
  <si>
    <t>(9) Includes regulatory capital requirements of the  insurance consolidated group.</t>
  </si>
  <si>
    <t>(10) Regulatory Capital / Total Regulatory Capital Requirements (legal minimum = 1.00).</t>
  </si>
  <si>
    <t>Legal and Other capital reserves</t>
  </si>
  <si>
    <t>Accumulated earnings with capitalization agreement</t>
  </si>
  <si>
    <r>
      <t>Loan loss reserves</t>
    </r>
    <r>
      <rPr>
        <vertAlign val="superscript"/>
        <sz val="11"/>
        <rFont val="Calibri "/>
      </rPr>
      <t xml:space="preserve"> (1)</t>
    </r>
  </si>
  <si>
    <t>Investment in subsidiaries and others, net of unrealized profit and net income</t>
  </si>
  <si>
    <t>Investment in subsidiaries and others</t>
  </si>
  <si>
    <t>Unrealized profit and net income in subsidiaries</t>
  </si>
  <si>
    <t>Total Regulatory Capital - SBS</t>
  </si>
  <si>
    <t>Off-balance sheet</t>
  </si>
  <si>
    <r>
      <t>Regulatory Tier 1 Capital</t>
    </r>
    <r>
      <rPr>
        <vertAlign val="superscript"/>
        <sz val="11"/>
        <rFont val="Calibri "/>
      </rPr>
      <t xml:space="preserve"> (2)</t>
    </r>
  </si>
  <si>
    <r>
      <t xml:space="preserve">Regulatory Tier 2 Capital </t>
    </r>
    <r>
      <rPr>
        <vertAlign val="superscript"/>
        <sz val="11"/>
        <rFont val="Calibri "/>
      </rPr>
      <t>(3)</t>
    </r>
  </si>
  <si>
    <r>
      <t xml:space="preserve">Total risk-weighted assets - SBS </t>
    </r>
    <r>
      <rPr>
        <b/>
        <vertAlign val="superscript"/>
        <sz val="11"/>
        <rFont val="Calibri "/>
      </rPr>
      <t>(4)</t>
    </r>
  </si>
  <si>
    <t>Credit risk-weighted assets</t>
  </si>
  <si>
    <r>
      <t xml:space="preserve">Market risk-weighted assets </t>
    </r>
    <r>
      <rPr>
        <vertAlign val="superscript"/>
        <sz val="11"/>
        <rFont val="Calibri "/>
      </rPr>
      <t>(5)</t>
    </r>
  </si>
  <si>
    <t>Operational risk-weighted assets</t>
  </si>
  <si>
    <t>Total capital requirement -SBS</t>
  </si>
  <si>
    <t>Credit risk capital requirement</t>
  </si>
  <si>
    <t xml:space="preserve">Market risk capital requirement </t>
  </si>
  <si>
    <t xml:space="preserve">Operational risk capital requirement </t>
  </si>
  <si>
    <t>Additional capital requirements</t>
  </si>
  <si>
    <r>
      <t xml:space="preserve">Common Equity Tier 1 - Basel </t>
    </r>
    <r>
      <rPr>
        <b/>
        <vertAlign val="superscript"/>
        <sz val="11"/>
        <rFont val="Calibri "/>
      </rPr>
      <t>(6)</t>
    </r>
  </si>
  <si>
    <t>Capital and reserves</t>
  </si>
  <si>
    <t>Retained earnings</t>
  </si>
  <si>
    <t>Unrealized gains (losses)</t>
  </si>
  <si>
    <t>Goodwill and intangibles</t>
  </si>
  <si>
    <t xml:space="preserve">Investments in subsidiaries </t>
  </si>
  <si>
    <r>
      <t xml:space="preserve">Adjusted Risk-Weighted Assets </t>
    </r>
    <r>
      <rPr>
        <vertAlign val="superscript"/>
        <sz val="11"/>
        <rFont val="Calibri "/>
      </rPr>
      <t xml:space="preserve"> </t>
    </r>
    <r>
      <rPr>
        <sz val="11"/>
        <rFont val="Calibri "/>
      </rPr>
      <t xml:space="preserve">- </t>
    </r>
    <r>
      <rPr>
        <b/>
        <sz val="11"/>
        <rFont val="Calibri "/>
      </rPr>
      <t xml:space="preserve">Basel </t>
    </r>
    <r>
      <rPr>
        <b/>
        <vertAlign val="superscript"/>
        <sz val="11"/>
        <rFont val="Calibri "/>
      </rPr>
      <t>(7)</t>
    </r>
  </si>
  <si>
    <t xml:space="preserve">Total risk-weighted assets </t>
  </si>
  <si>
    <t xml:space="preserve">  (-) RWA Intangible assets, excluding goodwill.</t>
  </si>
  <si>
    <t xml:space="preserve">  (+) RWA Deferred tax assets generated as a result of temporary differences in income tax, in excess of 10% of CET1</t>
  </si>
  <si>
    <t xml:space="preserve">  (+) RWA Deferred tax assets generated as a result of past losses</t>
  </si>
  <si>
    <t>Capital ratios</t>
  </si>
  <si>
    <r>
      <t xml:space="preserve">Regulatory Tier 1 ratio </t>
    </r>
    <r>
      <rPr>
        <vertAlign val="superscript"/>
        <sz val="11"/>
        <rFont val="Calibri "/>
      </rPr>
      <t>(8)</t>
    </r>
  </si>
  <si>
    <r>
      <t xml:space="preserve">Common Equity Tier 1 ratio </t>
    </r>
    <r>
      <rPr>
        <vertAlign val="superscript"/>
        <sz val="11"/>
        <rFont val="Calibri "/>
      </rPr>
      <t>(9)</t>
    </r>
  </si>
  <si>
    <t>12 bps</t>
  </si>
  <si>
    <r>
      <t>BIS ratio</t>
    </r>
    <r>
      <rPr>
        <vertAlign val="superscript"/>
        <sz val="11"/>
        <rFont val="Calibri "/>
      </rPr>
      <t xml:space="preserve"> (10)  </t>
    </r>
  </si>
  <si>
    <t xml:space="preserve">Risk-weighted assets / Regulatory capital </t>
  </si>
  <si>
    <t>(1) Up to 1.25% of total risk-weighted assets.</t>
  </si>
  <si>
    <t>(2) Regulatory Tier 1 Capital = Capital + Legal and other capital reserves + Accumulated earnings with capitalization agreement + (0.5 x Unrealized profit and net income in subsidiaries) -  Goodwill - (0.5 x Investment in subsidiaries)  + Perpetual subordinated debt (maximum amount that can be included is 17.65% of Capital + Reserves + Accumulated earnings with capitalization agreement + Unrealized profit and net income in subsidiaries - Goodwill).</t>
  </si>
  <si>
    <t>(3) Regulatory Tier 2 Capital = Subordinated debt + Loan loss reserves + Unrestricted Reserves + (0.5 x Unrealized profit and net income in subsidiaries) - (0.5 x Investment in subsidiaries).</t>
  </si>
  <si>
    <t>(4) Since July 2012, Total  Risk-weighted assets = Credit risk-weighted assets * 1.00 + Capital requirement to cover market risk * 10 + Capital requirement to cover operational risk * 10 * 1.00 (since July 2014)</t>
  </si>
  <si>
    <t>(5) It includes capital requirement to cover price and rate risk.</t>
  </si>
  <si>
    <t>(6) Common Equity Tier I = Capital + Reserves – 100% of applicable deductions (investment in subsidiaries, goodwill, intangibles and net deferred taxes that rely on future profitability) + retained earnings + unrealized gains.</t>
  </si>
  <si>
    <t>(7) Adjusted Risk-Weighted Assets =  Risk-weighted assets  - ( RWA Intangible assets, excluding goodwill, + RWA Deferred tax assets generated as a result of temporary differences in income tax, in excess of 10% of CET1, + RWA Deferred tax assets generated as a result of past losses).</t>
  </si>
  <si>
    <t>(8) Regulatory Tier 1 Capital /  Total Risk-weighted assets</t>
  </si>
  <si>
    <t>(9) Common Equity Tier I / Adjusted Risk-Weighted Assetsd Risk-Weighted Assets</t>
  </si>
  <si>
    <t>(10) Total Regulatory Capital / Total Risk-weighted assets (legal minimum = 10% since July 2011)</t>
  </si>
  <si>
    <t>Regulatory Capital and Capital Adequacy Ratios - SBS</t>
  </si>
  <si>
    <t xml:space="preserve">% change </t>
  </si>
  <si>
    <r>
      <t xml:space="preserve">Loan loss reserves </t>
    </r>
    <r>
      <rPr>
        <vertAlign val="superscript"/>
        <sz val="11"/>
        <rFont val="Calibri "/>
      </rPr>
      <t>(1)</t>
    </r>
  </si>
  <si>
    <t>NA</t>
  </si>
  <si>
    <t>Total capital requirement</t>
  </si>
  <si>
    <t xml:space="preserve">Market risk-weighted assets </t>
  </si>
  <si>
    <t>Excess DT of 10% CET1 Basilea</t>
  </si>
  <si>
    <t xml:space="preserve">  (-) RWA assets that exceed 10% of CET1 SBS</t>
  </si>
  <si>
    <t xml:space="preserve">  (-) RWA difference between excees SBS and Basel methodology</t>
  </si>
  <si>
    <t>38 bps</t>
  </si>
  <si>
    <t>72 bps</t>
  </si>
  <si>
    <t>-65 bps</t>
  </si>
  <si>
    <t>128 bps</t>
  </si>
  <si>
    <t>Digital Clients per Group</t>
  </si>
  <si>
    <t>Enalta</t>
  </si>
  <si>
    <t>Affluent</t>
  </si>
  <si>
    <t>Consumer</t>
  </si>
  <si>
    <t>Total</t>
  </si>
  <si>
    <t>Unit sold per quarter</t>
  </si>
  <si>
    <t xml:space="preserve"> 2Q20 </t>
  </si>
  <si>
    <t>TaT</t>
  </si>
  <si>
    <t>AaA</t>
  </si>
  <si>
    <r>
      <t>Traditionals Sales</t>
    </r>
    <r>
      <rPr>
        <vertAlign val="superscript"/>
        <sz val="11"/>
        <rFont val="Calibri "/>
      </rPr>
      <t xml:space="preserve"> (1)</t>
    </r>
  </si>
  <si>
    <t>Selfserved Sales</t>
  </si>
  <si>
    <r>
      <t xml:space="preserve">Digital Sales </t>
    </r>
    <r>
      <rPr>
        <vertAlign val="superscript"/>
        <sz val="11"/>
        <rFont val="Calibri "/>
      </rPr>
      <t>(1)</t>
    </r>
  </si>
  <si>
    <t>(1) Figures differ from those previously reported</t>
  </si>
  <si>
    <t>Mibanco's Network</t>
  </si>
  <si>
    <t>change (units)</t>
  </si>
  <si>
    <r>
      <t xml:space="preserve">Total's Mibanco network </t>
    </r>
    <r>
      <rPr>
        <vertAlign val="superscript"/>
        <sz val="11"/>
        <rFont val="Calibri "/>
      </rPr>
      <t>(1)</t>
    </r>
  </si>
  <si>
    <t xml:space="preserve">(1) Mibanco has no ATMs of Agentes given that it uses BCP’s network. The number of branches includes the Banco de la Nacion branches that can be used by Mibanco clients, which in Jun 20, Mar 21 and Jun 21 totaled 34, 34, and 34 respectively. </t>
  </si>
  <si>
    <t>BCP Bolivia's Network</t>
  </si>
  <si>
    <t>Branches</t>
  </si>
  <si>
    <t>ATMs</t>
  </si>
  <si>
    <t>Agentes BCP Bolivia</t>
  </si>
  <si>
    <t>Total Bolivia's Network</t>
  </si>
  <si>
    <t>BCP Stand-alone's Net work</t>
  </si>
  <si>
    <t xml:space="preserve">change (units) </t>
  </si>
  <si>
    <t>Agentes BCP</t>
  </si>
  <si>
    <t>Total BCP's Network</t>
  </si>
  <si>
    <t>Peru</t>
  </si>
  <si>
    <r>
      <t xml:space="preserve">2021 </t>
    </r>
    <r>
      <rPr>
        <b/>
        <vertAlign val="superscript"/>
        <sz val="11"/>
        <color rgb="FFFFFFFF"/>
        <rFont val="Calibri "/>
      </rPr>
      <t>(3)</t>
    </r>
  </si>
  <si>
    <t>GDP (US$ Millions)</t>
  </si>
  <si>
    <t>Real GDP (% change)</t>
  </si>
  <si>
    <t>GDP per capita (US$)</t>
  </si>
  <si>
    <t>Domestic demand (% change)</t>
  </si>
  <si>
    <t>Gross fixed investment (as % GDP)</t>
  </si>
  <si>
    <t>Public Debt (as % GDP)</t>
  </si>
  <si>
    <r>
      <t>System loan growth (% change)</t>
    </r>
    <r>
      <rPr>
        <vertAlign val="superscript"/>
        <sz val="11"/>
        <rFont val="Calibri "/>
      </rPr>
      <t>(1)</t>
    </r>
  </si>
  <si>
    <r>
      <t>Inflation</t>
    </r>
    <r>
      <rPr>
        <vertAlign val="superscript"/>
        <sz val="11"/>
        <rFont val="Calibri "/>
      </rPr>
      <t>(2)</t>
    </r>
  </si>
  <si>
    <t>Reference Rate</t>
  </si>
  <si>
    <t>Exchange rate, end of period</t>
  </si>
  <si>
    <t>Exchange rate, (% change)</t>
  </si>
  <si>
    <t>Fiscal balance (% GDP)</t>
  </si>
  <si>
    <t>Trade balance (US$ Millions)</t>
  </si>
  <si>
    <t>(As % GDP)</t>
  </si>
  <si>
    <t>Exports</t>
  </si>
  <si>
    <t>Imports</t>
  </si>
  <si>
    <t>Current account balance (US$ Millions)</t>
  </si>
  <si>
    <t>Current account balance (As % GDP)</t>
  </si>
  <si>
    <t>Net international reserves (US$ Millions)</t>
  </si>
  <si>
    <t>(As months of imports)</t>
  </si>
  <si>
    <t>Sources: INEI, BCRP y SBS.</t>
  </si>
  <si>
    <t>(1) Financial System, Current Exchange Rate</t>
  </si>
  <si>
    <t>(2) Inflation target: 1% - 3%</t>
  </si>
  <si>
    <t>(3) Estimates by BCP Economic Research as of July, 2021.</t>
  </si>
  <si>
    <t>CREDICORP LTD. AND SUBSIDIARIES</t>
  </si>
  <si>
    <t>CONSOLIDATED STATEMENT OF FINANCIAL POSITION</t>
  </si>
  <si>
    <t>CONSOLIDATED STATEMENT OF INCOME</t>
  </si>
  <si>
    <t>(In S/  thousands, IFRS)</t>
  </si>
  <si>
    <t>(In S/ thousands, IFRS)</t>
  </si>
  <si>
    <t>ASSETS</t>
  </si>
  <si>
    <t>Interest income and expense</t>
  </si>
  <si>
    <r>
      <t xml:space="preserve">Cash and due from banks </t>
    </r>
    <r>
      <rPr>
        <vertAlign val="superscript"/>
        <sz val="11"/>
        <rFont val="Calibri "/>
      </rPr>
      <t>(1)</t>
    </r>
  </si>
  <si>
    <t>Interest and dividend income</t>
  </si>
  <si>
    <t>Non-interest bearing</t>
  </si>
  <si>
    <t>Interest bearing</t>
  </si>
  <si>
    <t>Total cash and due from banks</t>
  </si>
  <si>
    <r>
      <t xml:space="preserve">Cash collateral, reverse repurchase agreements and securities borrowing </t>
    </r>
    <r>
      <rPr>
        <vertAlign val="superscript"/>
        <sz val="11"/>
        <rFont val="Calibri "/>
      </rPr>
      <t>(1)</t>
    </r>
  </si>
  <si>
    <t xml:space="preserve">Fair value through profit or loss investments </t>
  </si>
  <si>
    <t>Risk-adjusted net interest income</t>
  </si>
  <si>
    <t xml:space="preserve">Fair value through other comprehensive income investments </t>
  </si>
  <si>
    <t>Non-financial income</t>
  </si>
  <si>
    <t xml:space="preserve">Fee income </t>
  </si>
  <si>
    <t>Current</t>
  </si>
  <si>
    <r>
      <t>Net gain on sales of securities</t>
    </r>
    <r>
      <rPr>
        <vertAlign val="superscript"/>
        <sz val="11"/>
        <rFont val="Calibri "/>
      </rPr>
      <t xml:space="preserve"> </t>
    </r>
  </si>
  <si>
    <t>Internal overdue loans</t>
  </si>
  <si>
    <r>
      <t>Net gain from associates</t>
    </r>
    <r>
      <rPr>
        <vertAlign val="superscript"/>
        <sz val="11"/>
        <rFont val="Calibri "/>
      </rPr>
      <t xml:space="preserve"> </t>
    </r>
  </si>
  <si>
    <t xml:space="preserve">Less - allowance for loan losses </t>
  </si>
  <si>
    <t>Loans, net</t>
  </si>
  <si>
    <r>
      <t>Financial assets designated at fair value through profit or loss</t>
    </r>
    <r>
      <rPr>
        <vertAlign val="superscript"/>
        <sz val="11"/>
        <rFont val="Calibri "/>
      </rPr>
      <t xml:space="preserve"> </t>
    </r>
  </si>
  <si>
    <t>Total non-financial income</t>
  </si>
  <si>
    <t>Accounts receivable from reinsurers and coinsurers</t>
  </si>
  <si>
    <t>Premiums and other policyholder receivables</t>
  </si>
  <si>
    <r>
      <t>Property, plant and equipment, net</t>
    </r>
    <r>
      <rPr>
        <vertAlign val="superscript"/>
        <sz val="11"/>
        <rFont val="Calibri "/>
      </rPr>
      <t xml:space="preserve"> </t>
    </r>
  </si>
  <si>
    <r>
      <t xml:space="preserve">Net earned premiums </t>
    </r>
    <r>
      <rPr>
        <vertAlign val="superscript"/>
        <sz val="11"/>
        <rFont val="Calibri "/>
      </rPr>
      <t>(1)</t>
    </r>
  </si>
  <si>
    <t>Due from customers on acceptances</t>
  </si>
  <si>
    <r>
      <t>Net claims</t>
    </r>
    <r>
      <rPr>
        <vertAlign val="superscript"/>
        <sz val="11"/>
        <rFont val="Calibri "/>
      </rPr>
      <t xml:space="preserve"> (1)</t>
    </r>
  </si>
  <si>
    <t>Investments in associates</t>
  </si>
  <si>
    <r>
      <t xml:space="preserve">Acquisition cost </t>
    </r>
    <r>
      <rPr>
        <vertAlign val="superscript"/>
        <sz val="11"/>
        <rFont val="Calibri "/>
      </rPr>
      <t>(2)</t>
    </r>
  </si>
  <si>
    <t>Intangible assets and goodwill, net</t>
  </si>
  <si>
    <t>Total expenses</t>
  </si>
  <si>
    <t>Total Assets</t>
  </si>
  <si>
    <t>Salaries and employee benefits</t>
  </si>
  <si>
    <r>
      <t xml:space="preserve">Administrative, general and tax expenses </t>
    </r>
    <r>
      <rPr>
        <vertAlign val="superscript"/>
        <sz val="11"/>
        <rFont val="Calibri "/>
      </rPr>
      <t>(1)</t>
    </r>
  </si>
  <si>
    <t>LIABILITIES AND EQUITY</t>
  </si>
  <si>
    <r>
      <t xml:space="preserve">Depreciation and amortization </t>
    </r>
    <r>
      <rPr>
        <vertAlign val="superscript"/>
        <sz val="11"/>
        <rFont val="Calibri "/>
      </rPr>
      <t>(1)</t>
    </r>
  </si>
  <si>
    <t>Impairment loss on goodwill</t>
  </si>
  <si>
    <r>
      <t xml:space="preserve">Other expenses </t>
    </r>
    <r>
      <rPr>
        <vertAlign val="superscript"/>
        <sz val="11"/>
        <rFont val="Calibri "/>
      </rPr>
      <t>(1)</t>
    </r>
  </si>
  <si>
    <t>Total deposits and obligations</t>
  </si>
  <si>
    <t>Payables from repurchase agreements and securities lending</t>
  </si>
  <si>
    <t>Repurchase agreements with third parties</t>
  </si>
  <si>
    <t>Banker’s acceptances outstanding</t>
  </si>
  <si>
    <t>Reserves for property and casualty claims</t>
  </si>
  <si>
    <t>Reserve for unearned premiums</t>
  </si>
  <si>
    <t>(1) The amounts differ from those previously reported  in 2020 period due to reclasiffications</t>
  </si>
  <si>
    <t>Accounts payable to reinsurers</t>
  </si>
  <si>
    <t>(2) The acquisition cost of Pacífico iIncludes net fees and underwriting expenses.</t>
  </si>
  <si>
    <t>Other liabilities</t>
  </si>
  <si>
    <t>Total Liabilities</t>
  </si>
  <si>
    <t>Capital stock</t>
  </si>
  <si>
    <t>Treasury stock</t>
  </si>
  <si>
    <t>Capital surplus</t>
  </si>
  <si>
    <t>Reserves</t>
  </si>
  <si>
    <t xml:space="preserve">Unrealized gains and losses </t>
  </si>
  <si>
    <t>Total Net Equity</t>
  </si>
  <si>
    <t>Total liabilities and equity</t>
  </si>
  <si>
    <t>Total performance bonds, stand-by and L/Cs.</t>
  </si>
  <si>
    <t>Undrawn credit lines, advised but not committed</t>
  </si>
  <si>
    <t>Total derivatives (notional) and others</t>
  </si>
  <si>
    <t xml:space="preserve">(1) The amounts differ from those previously reported  in 2020 period, due to the reclassifications. </t>
  </si>
  <si>
    <t>(2) Includes mainly accounts receivables from brokerage and others.</t>
  </si>
  <si>
    <t>Cash and cash equivalents</t>
  </si>
  <si>
    <t>Separate Statement of Financal Position</t>
  </si>
  <si>
    <t xml:space="preserve">As of </t>
  </si>
  <si>
    <t>At fair value through profit or loss</t>
  </si>
  <si>
    <t xml:space="preserve">In subsidiaries and associates investments </t>
  </si>
  <si>
    <t>Other assets</t>
  </si>
  <si>
    <t>LIABILITIES AND NET SHAREHOLDERS' EQUITY</t>
  </si>
  <si>
    <t>NET EQUITY</t>
  </si>
  <si>
    <t>Reserve</t>
  </si>
  <si>
    <t>Unrealized results</t>
  </si>
  <si>
    <t>Total net equity</t>
  </si>
  <si>
    <t>Total Liabilities And Equity</t>
  </si>
  <si>
    <t>Interest income</t>
  </si>
  <si>
    <t>Net share of the income from investments in subsidiaries and associates</t>
  </si>
  <si>
    <t>Interest and similar income</t>
  </si>
  <si>
    <t xml:space="preserve">Net gain on financial assets at fair value through profit or loss </t>
  </si>
  <si>
    <t>Total income</t>
  </si>
  <si>
    <t>Interest and similar expense</t>
  </si>
  <si>
    <t>Administrative and general expenses</t>
  </si>
  <si>
    <t>Operating income</t>
  </si>
  <si>
    <t>Exchange differences, net</t>
  </si>
  <si>
    <t>Other, net</t>
  </si>
  <si>
    <t>Profit before income tax</t>
  </si>
  <si>
    <t>Net income</t>
  </si>
  <si>
    <t>Double Leverage Ratio</t>
  </si>
  <si>
    <t>-44 bps</t>
  </si>
  <si>
    <t>-202 bps</t>
  </si>
  <si>
    <t>BANCO DE CREDITO DEL PERU AND SUBSIDIARIES</t>
  </si>
  <si>
    <t>SELECTED FINANCIAL INDICATORS</t>
  </si>
  <si>
    <t>Cash and due from banks</t>
  </si>
  <si>
    <t>Interest expense</t>
  </si>
  <si>
    <t>Provision for credit losses on loan portfolio</t>
  </si>
  <si>
    <t>Quality of loan portfolio</t>
  </si>
  <si>
    <t>Fair value through other comprehensive income investments</t>
  </si>
  <si>
    <t>NPL ratio</t>
  </si>
  <si>
    <t>Coverage of IOLs</t>
  </si>
  <si>
    <t>Coverage of NPLs</t>
  </si>
  <si>
    <t>Net gain on foreign exchange transactions</t>
  </si>
  <si>
    <t>Less - allowance for loan losses</t>
  </si>
  <si>
    <t>Net gain from exchange differences</t>
  </si>
  <si>
    <t>Others</t>
  </si>
  <si>
    <t>Oper. expenses as a percent. of total income - including all other items</t>
  </si>
  <si>
    <t>N° of outstanding shares (Million)</t>
  </si>
  <si>
    <t>Administrative expenses</t>
  </si>
  <si>
    <t>Liabilities and Equity</t>
  </si>
  <si>
    <t>Depreciation and amortization</t>
  </si>
  <si>
    <t>Other expenses</t>
  </si>
  <si>
    <t>(1) Shares outstanding of 10,217 million is used for all periods since shares have been issued only for capitalization of profits.</t>
  </si>
  <si>
    <t>(2) Ratios are annualized.</t>
  </si>
  <si>
    <t>(3) Averages are determined as the average of period-beginning and period-ending balances.</t>
  </si>
  <si>
    <t>(4) The funding costs differs from previously reported due to a methodoloy change in the denominator, which no longer includes the following accounts: acceptances outstanding, reserves for property and casualty claims, reserve for unearned premiums, reinsurance payable and other liabilities.</t>
  </si>
  <si>
    <t>(5) Cost of risk: Annualized provision for loan losses / Total loans.</t>
  </si>
  <si>
    <t>Net profit attributable to BCP Consolidated</t>
  </si>
  <si>
    <t xml:space="preserve">(6) Total income includes net interest income, fee income, net gain on foreign exchange transactions, result on exchange difference and net gain on derivatives. Operating expenses includes Salaries and social benefits, administrative, general and tax expenses and depreciation and amortization. </t>
  </si>
  <si>
    <t>Financial liabilities at fair value through profit or loss</t>
  </si>
  <si>
    <t>Unrealized gains and losses</t>
  </si>
  <si>
    <t xml:space="preserve">BANCO DE CREDITO DEL PERU </t>
  </si>
  <si>
    <t xml:space="preserve">BANCO DE CRÉDITO DEL PERÚ </t>
  </si>
  <si>
    <t>STATEMENT OF FINANCIAL POSITION</t>
  </si>
  <si>
    <t>STATEMENT OF INCOME</t>
  </si>
  <si>
    <t>Net gain from associates</t>
  </si>
  <si>
    <t xml:space="preserve">Property, furniture and equipment, net </t>
  </si>
  <si>
    <t>(1) Ratios are annualized.</t>
  </si>
  <si>
    <t>(2) Averages are determined as the average of period-beginning and period-ending balances.</t>
  </si>
  <si>
    <t>(3) Cost of risk: Annualized provision for loan losses / Total loans.</t>
  </si>
  <si>
    <t xml:space="preserve">(4) Total income includes net interest income, fee income, net gain on foreign exchange transactions, result on exchange difference and net gain on derivatives. Operating expenses includes Salaries and social benefits, administrative, general and tax expenses and depreciation and amortization. </t>
  </si>
  <si>
    <t>Net profit attributable to BCP Stand-alone</t>
  </si>
  <si>
    <t>(1) As of 2019, financing expenses related to lease agreements is included according to the application of IFRS 16.</t>
  </si>
  <si>
    <t>(2) From this quarter, the effect is being incorporated by the application of IFRS 16, which corresponds to a greater depreciation for the asset for right-of-use". Likewise, the expenses related to the depreciation of improvements in building for rent is being reclassified to the item "Other expenses".</t>
  </si>
  <si>
    <t>(1) Mainly includes intangible assets, other receivable accounts and tax credit.</t>
  </si>
  <si>
    <t>(2) Mainly includes other payable accounts.</t>
  </si>
  <si>
    <t>BCP BOLIVIA</t>
  </si>
  <si>
    <t>Investments</t>
  </si>
  <si>
    <t>Refinanced</t>
  </si>
  <si>
    <t>Net loans</t>
  </si>
  <si>
    <t>Property, plant and equipment, net</t>
  </si>
  <si>
    <t>Total assets</t>
  </si>
  <si>
    <t>Bonds and subordinated debt</t>
  </si>
  <si>
    <t>Total liabilities</t>
  </si>
  <si>
    <t>TOTAL LIABILITIES AND NET SHAREHOLDERS' EQUITY</t>
  </si>
  <si>
    <t xml:space="preserve">Provision for loan losses, net of recoveries </t>
  </si>
  <si>
    <t>Net interest income after provisions</t>
  </si>
  <si>
    <t>Translation result</t>
  </si>
  <si>
    <t>Income taxes</t>
  </si>
  <si>
    <t>Efficiency ratio</t>
  </si>
  <si>
    <t>170 pbs</t>
  </si>
  <si>
    <t>3068 pbs</t>
  </si>
  <si>
    <t>L/D ratio</t>
  </si>
  <si>
    <t>70 pbs</t>
  </si>
  <si>
    <t>-64 pbs</t>
  </si>
  <si>
    <t>1,53%</t>
  </si>
  <si>
    <t>-90 pbs</t>
  </si>
  <si>
    <t>-31 pbs</t>
  </si>
  <si>
    <t>1,83%</t>
  </si>
  <si>
    <t>1430 pbs</t>
  </si>
  <si>
    <t>1689 pbs</t>
  </si>
  <si>
    <t>12890 pbs</t>
  </si>
  <si>
    <t>9451 pbs</t>
  </si>
  <si>
    <t>-10060 pbs</t>
  </si>
  <si>
    <t>-22045 pbs</t>
  </si>
  <si>
    <t>54</t>
  </si>
  <si>
    <t>Agentes</t>
  </si>
  <si>
    <t>MIBANCO</t>
  </si>
  <si>
    <t>ROAE incl. Goowdill</t>
  </si>
  <si>
    <t>(1) Includes Banco de la Nacion branches, which in June 20 were 34, in March 21 were 34 and in June 21 were 34</t>
  </si>
  <si>
    <t>Net gain on sales of securities</t>
  </si>
  <si>
    <t>Derivative Result</t>
  </si>
  <si>
    <t>Result from exposure to the exchange rate</t>
  </si>
  <si>
    <t>Other income</t>
  </si>
  <si>
    <r>
      <t>Operating expenses</t>
    </r>
    <r>
      <rPr>
        <vertAlign val="superscript"/>
        <sz val="11"/>
        <color rgb="FF000000"/>
        <rFont val="Calibri "/>
      </rPr>
      <t xml:space="preserve"> (1)</t>
    </r>
  </si>
  <si>
    <t xml:space="preserve">Operating income </t>
  </si>
  <si>
    <r>
      <t>Non-controlling interest</t>
    </r>
    <r>
      <rPr>
        <vertAlign val="superscript"/>
        <sz val="11"/>
        <color rgb="FF000000"/>
        <rFont val="Calibri "/>
      </rPr>
      <t xml:space="preserve"> </t>
    </r>
  </si>
  <si>
    <t xml:space="preserve">(1) Includes: Salaries and employees benefits + Administrative expenses + Assigned expenses + Depreciation and amortization + Tax and contributions + Other expenses. </t>
  </si>
  <si>
    <t>GRUPO PACIFICO *</t>
  </si>
  <si>
    <t>(S/ in thousands )</t>
  </si>
  <si>
    <t xml:space="preserve"> % change</t>
  </si>
  <si>
    <r>
      <t xml:space="preserve">Invesment on securities </t>
    </r>
    <r>
      <rPr>
        <vertAlign val="superscript"/>
        <sz val="11"/>
        <color theme="1"/>
        <rFont val="Calibri "/>
      </rPr>
      <t>(1)</t>
    </r>
  </si>
  <si>
    <t>Technical reserves</t>
  </si>
  <si>
    <t>Net underwriting expenses</t>
  </si>
  <si>
    <t>Underwriting result</t>
  </si>
  <si>
    <t>Medical services gross margin</t>
  </si>
  <si>
    <t>Net financial income</t>
  </si>
  <si>
    <t>Traslations results</t>
  </si>
  <si>
    <t>EPS business deduction</t>
  </si>
  <si>
    <t>Medical Assistance insurance deduction</t>
  </si>
  <si>
    <t>Income before minority interest</t>
  </si>
  <si>
    <t>Ratios</t>
  </si>
  <si>
    <t>Ceded</t>
  </si>
  <si>
    <t>-270 bps</t>
  </si>
  <si>
    <t>-230 bps</t>
  </si>
  <si>
    <r>
      <t xml:space="preserve">Loss ratio </t>
    </r>
    <r>
      <rPr>
        <vertAlign val="superscript"/>
        <sz val="11"/>
        <color theme="1"/>
        <rFont val="Calibri "/>
      </rPr>
      <t>(1)</t>
    </r>
  </si>
  <si>
    <t>-1100 bps</t>
  </si>
  <si>
    <t>-4760 bps</t>
  </si>
  <si>
    <t>Fees + underwriting expenses, net / net earned premiums</t>
  </si>
  <si>
    <t>-80 bps</t>
  </si>
  <si>
    <t>100 bps</t>
  </si>
  <si>
    <t xml:space="preserve">Operating expenses / net earned premiums </t>
  </si>
  <si>
    <t>60 bps</t>
  </si>
  <si>
    <t>400 bps</t>
  </si>
  <si>
    <r>
      <t xml:space="preserve">ROAE </t>
    </r>
    <r>
      <rPr>
        <vertAlign val="superscript"/>
        <sz val="11"/>
        <color theme="1"/>
        <rFont val="Calibri "/>
      </rPr>
      <t xml:space="preserve">(2)(3) </t>
    </r>
  </si>
  <si>
    <t>-2900 bps</t>
  </si>
  <si>
    <t>Return on written premiums</t>
  </si>
  <si>
    <t>-720 bps</t>
  </si>
  <si>
    <t>-2930 bps</t>
  </si>
  <si>
    <r>
      <t xml:space="preserve">Combined ratio of Life </t>
    </r>
    <r>
      <rPr>
        <vertAlign val="superscript"/>
        <sz val="11"/>
        <color theme="1"/>
        <rFont val="Calibri "/>
      </rPr>
      <t>(4)</t>
    </r>
  </si>
  <si>
    <r>
      <t xml:space="preserve">Combined ratio of P&amp;C </t>
    </r>
    <r>
      <rPr>
        <vertAlign val="superscript"/>
        <sz val="11"/>
        <color theme="1"/>
        <rFont val="Calibri "/>
      </rPr>
      <t>(5)</t>
    </r>
  </si>
  <si>
    <r>
      <t>Equity requirement ratio</t>
    </r>
    <r>
      <rPr>
        <vertAlign val="superscript"/>
        <sz val="11"/>
        <rFont val="Calibri "/>
      </rPr>
      <t xml:space="preserve"> (7)</t>
    </r>
  </si>
  <si>
    <t>-330 bps</t>
  </si>
  <si>
    <t>-1330 bps</t>
  </si>
  <si>
    <t>*Financial statements without consolidation adjustments.</t>
  </si>
  <si>
    <t>(1) Net claims / Net earned premiums.</t>
  </si>
  <si>
    <t>(2) Includes unrealized gains.</t>
  </si>
  <si>
    <t>(3) Annualized and average are determined as the average of period beginning and period ending.</t>
  </si>
  <si>
    <t>(4) (Net claims / Net earned premiums) + Reserves / Net earned premiums) + [(Acquisition cost + total expenses) / Net earned premiums] - (Net Financial Income without real state sales, securities sales, impairment loss and fluctuation / Net earned premiums).</t>
  </si>
  <si>
    <t>(5) (Net claims / Net earned premiums) + [(Acquisition cost + total expenses) / Net earned premiums].</t>
  </si>
  <si>
    <t>(6) Excluding investments in real estate.</t>
  </si>
  <si>
    <t>(7) Support to cover credit risk, market risk and operational risk.</t>
  </si>
  <si>
    <t>Corporate health insurance and Medical services</t>
  </si>
  <si>
    <t>(in thousands S/)</t>
  </si>
  <si>
    <t>Results</t>
  </si>
  <si>
    <t xml:space="preserve">Net claims </t>
  </si>
  <si>
    <t xml:space="preserve">Underwriting result </t>
  </si>
  <si>
    <t>Net income before Medical services</t>
  </si>
  <si>
    <t>Net income of Medical services</t>
  </si>
  <si>
    <t>Income from commissions</t>
  </si>
  <si>
    <t>Administrative and sale expenses</t>
  </si>
  <si>
    <t>Other income and expenses, net (profitability of lace) (*)</t>
  </si>
  <si>
    <t>Income tax (*)</t>
  </si>
  <si>
    <t>Net income before translation results</t>
  </si>
  <si>
    <t xml:space="preserve">Translations results </t>
  </si>
  <si>
    <t xml:space="preserve">Net income </t>
  </si>
  <si>
    <r>
      <t xml:space="preserve">ROAE </t>
    </r>
    <r>
      <rPr>
        <vertAlign val="superscript"/>
        <sz val="11"/>
        <color rgb="FF000000"/>
        <rFont val="Calibri "/>
      </rPr>
      <t>(1)</t>
    </r>
  </si>
  <si>
    <t xml:space="preserve"> 720 pbs </t>
  </si>
  <si>
    <t xml:space="preserve"> -728 pbs </t>
  </si>
  <si>
    <t>Net shareholders' equity</t>
  </si>
  <si>
    <t>(*) The net profitability of lace and mutual funds is being presented net of taxes, for which the retroactive change was made (it was presented gross before)</t>
  </si>
  <si>
    <t>(1) Net shareholders' equity includes unrealized gains from Prima's investment portfolio.</t>
  </si>
  <si>
    <t>Funds under management</t>
  </si>
  <si>
    <t>% share</t>
  </si>
  <si>
    <t>Fund 0</t>
  </si>
  <si>
    <t>Fund 1</t>
  </si>
  <si>
    <t>Fund 2</t>
  </si>
  <si>
    <t>Fund 3</t>
  </si>
  <si>
    <t>Total S/ Millions</t>
  </si>
  <si>
    <t>Source: SBS.</t>
  </si>
  <si>
    <t>Nominal profitability over the last 12 months</t>
  </si>
  <si>
    <t>Mar 21 / Mar 20</t>
  </si>
  <si>
    <t>Jun 21 / Jun 20</t>
  </si>
  <si>
    <t>Main indicators and market share</t>
  </si>
  <si>
    <t>Prima</t>
  </si>
  <si>
    <t>System</t>
  </si>
  <si>
    <r>
      <t xml:space="preserve">Affiliates </t>
    </r>
    <r>
      <rPr>
        <vertAlign val="superscript"/>
        <sz val="11"/>
        <rFont val="Calibri "/>
      </rPr>
      <t>(1)</t>
    </r>
  </si>
  <si>
    <r>
      <t xml:space="preserve">New affiliations </t>
    </r>
    <r>
      <rPr>
        <vertAlign val="superscript"/>
        <sz val="11"/>
        <rFont val="Calibri "/>
      </rPr>
      <t>(1)(2)</t>
    </r>
  </si>
  <si>
    <t>Funds under management (S/ Millions)</t>
  </si>
  <si>
    <r>
      <t xml:space="preserve">Collections (S/ Millions) </t>
    </r>
    <r>
      <rPr>
        <vertAlign val="superscript"/>
        <sz val="11"/>
        <rFont val="Calibri "/>
      </rPr>
      <t>(1)</t>
    </r>
  </si>
  <si>
    <r>
      <t xml:space="preserve">Voluntary contributions (S/ Millions) </t>
    </r>
    <r>
      <rPr>
        <vertAlign val="superscript"/>
        <sz val="11"/>
        <rFont val="Calibri "/>
      </rPr>
      <t>(3)</t>
    </r>
  </si>
  <si>
    <r>
      <t xml:space="preserve">RAM (S/ Millions) </t>
    </r>
    <r>
      <rPr>
        <vertAlign val="superscript"/>
        <sz val="11"/>
        <rFont val="Calibri "/>
      </rPr>
      <t>(1)(3)</t>
    </r>
  </si>
  <si>
    <t>Source: SBS</t>
  </si>
  <si>
    <t>(1)  Information available as of May 2021.</t>
  </si>
  <si>
    <t>(2) As of June 2019, another AFP has the exclusivity of affiliations.</t>
  </si>
  <si>
    <t xml:space="preserve">(3) Prima AFP estimate: Average of aggregated income for flow during the last 4 months, excluding special collections and voluntary contribution fees. </t>
  </si>
  <si>
    <t xml:space="preserve"> -19 bps </t>
  </si>
  <si>
    <t xml:space="preserve"> 101 bps </t>
  </si>
  <si>
    <t xml:space="preserve"> -590 bps </t>
  </si>
  <si>
    <t xml:space="preserve"> -3050 bps </t>
  </si>
  <si>
    <t xml:space="preserve"> -112 bps </t>
  </si>
  <si>
    <t xml:space="preserve"> 54 bps </t>
  </si>
  <si>
    <t>-28 bps</t>
  </si>
  <si>
    <t>-23 bps</t>
  </si>
  <si>
    <t xml:space="preserve"> 1 bps </t>
  </si>
  <si>
    <r>
      <t xml:space="preserve">Combined ratio of P&amp;C </t>
    </r>
    <r>
      <rPr>
        <vertAlign val="superscript"/>
        <sz val="11"/>
        <rFont val="Calibri "/>
      </rPr>
      <t>(5)(6)</t>
    </r>
  </si>
  <si>
    <t>Total interest earning assets</t>
  </si>
  <si>
    <t>Total investments</t>
  </si>
  <si>
    <t>Fair value through profit or loss investments</t>
  </si>
  <si>
    <t>1 bps</t>
  </si>
  <si>
    <t>-112 bps</t>
  </si>
  <si>
    <t>54 bps</t>
  </si>
  <si>
    <r>
      <t xml:space="preserve">Total Sales </t>
    </r>
    <r>
      <rPr>
        <b/>
        <vertAlign val="superscript"/>
        <sz val="11"/>
        <rFont val="Calibri "/>
      </rPr>
      <t>(2)</t>
    </r>
  </si>
  <si>
    <t>(2) Includes advance on wages, personal loans, saving acount, time deposits, efectivo preferente, insurance, credit cards y SME working capital loans</t>
  </si>
  <si>
    <t>0.25 - 0.50</t>
  </si>
  <si>
    <t>4.00 - 4.25</t>
  </si>
  <si>
    <r>
      <t>Other liabilities</t>
    </r>
    <r>
      <rPr>
        <vertAlign val="superscript"/>
        <sz val="11"/>
        <rFont val="Calibri "/>
      </rPr>
      <t xml:space="preserve"> (1)(2)</t>
    </r>
  </si>
  <si>
    <r>
      <t xml:space="preserve">Financial liabilities at fair value through profit or loss </t>
    </r>
    <r>
      <rPr>
        <vertAlign val="superscript"/>
        <sz val="11"/>
        <rFont val="Calibri "/>
      </rPr>
      <t>(1)</t>
    </r>
  </si>
  <si>
    <r>
      <t xml:space="preserve">Bonds and notes issued </t>
    </r>
    <r>
      <rPr>
        <vertAlign val="superscript"/>
        <sz val="11"/>
        <rFont val="Calibri "/>
      </rPr>
      <t>(1)</t>
    </r>
  </si>
  <si>
    <r>
      <t xml:space="preserve">Repurchase agreements with customers </t>
    </r>
    <r>
      <rPr>
        <vertAlign val="superscript"/>
        <sz val="11"/>
        <rFont val="Calibri "/>
      </rPr>
      <t>(1)</t>
    </r>
  </si>
  <si>
    <r>
      <t>Other assets</t>
    </r>
    <r>
      <rPr>
        <vertAlign val="superscript"/>
        <sz val="11"/>
        <rFont val="Calibri "/>
      </rPr>
      <t xml:space="preserve"> (1)</t>
    </r>
  </si>
  <si>
    <r>
      <t xml:space="preserve">Amortized cost investments </t>
    </r>
    <r>
      <rPr>
        <vertAlign val="superscript"/>
        <sz val="11"/>
        <rFont val="Calibri "/>
      </rPr>
      <t>(1)</t>
    </r>
  </si>
  <si>
    <r>
      <t xml:space="preserve">Fair value through other comprehensive income investments </t>
    </r>
    <r>
      <rPr>
        <vertAlign val="superscript"/>
        <sz val="11"/>
        <rFont val="Calibri "/>
      </rPr>
      <t>(1)</t>
    </r>
  </si>
  <si>
    <r>
      <t xml:space="preserve">Fair value through profit or loss investments </t>
    </r>
    <r>
      <rPr>
        <vertAlign val="superscript"/>
        <sz val="11"/>
        <rFont val="Calibri "/>
      </rPr>
      <t>(1)(2)</t>
    </r>
  </si>
  <si>
    <r>
      <t xml:space="preserve">Other non-financial income </t>
    </r>
    <r>
      <rPr>
        <vertAlign val="superscript"/>
        <sz val="11"/>
        <rFont val="Calibri "/>
      </rPr>
      <t>(1)</t>
    </r>
  </si>
  <si>
    <r>
      <t xml:space="preserve">Net gain from exchange differences </t>
    </r>
    <r>
      <rPr>
        <vertAlign val="superscript"/>
        <sz val="11"/>
        <rFont val="Calibri "/>
      </rPr>
      <t>(1)</t>
    </r>
  </si>
  <si>
    <r>
      <t xml:space="preserve">Property, furniture and equipment, net </t>
    </r>
    <r>
      <rPr>
        <b/>
        <vertAlign val="superscript"/>
        <sz val="11"/>
        <rFont val="Calibri "/>
      </rPr>
      <t>(1)</t>
    </r>
  </si>
  <si>
    <r>
      <t xml:space="preserve">Other assets </t>
    </r>
    <r>
      <rPr>
        <b/>
        <vertAlign val="superscript"/>
        <sz val="11"/>
        <rFont val="Calibri "/>
      </rPr>
      <t>(2)</t>
    </r>
  </si>
  <si>
    <r>
      <t xml:space="preserve">Non-interest bearing </t>
    </r>
    <r>
      <rPr>
        <vertAlign val="superscript"/>
        <sz val="11"/>
        <rFont val="Calibri "/>
      </rPr>
      <t>(1)</t>
    </r>
  </si>
  <si>
    <r>
      <t>Interest bearing</t>
    </r>
    <r>
      <rPr>
        <vertAlign val="superscript"/>
        <sz val="11"/>
        <rFont val="Calibri "/>
      </rPr>
      <t xml:space="preserve"> (1)</t>
    </r>
  </si>
  <si>
    <r>
      <t xml:space="preserve">Other liabilities </t>
    </r>
    <r>
      <rPr>
        <b/>
        <vertAlign val="superscript"/>
        <sz val="11"/>
        <rFont val="Calibri "/>
      </rPr>
      <t>(3)</t>
    </r>
  </si>
  <si>
    <r>
      <t xml:space="preserve">Earnings per share </t>
    </r>
    <r>
      <rPr>
        <vertAlign val="superscript"/>
        <sz val="11"/>
        <rFont val="Calibri   "/>
      </rPr>
      <t>(1)</t>
    </r>
  </si>
  <si>
    <r>
      <t xml:space="preserve">ROAA </t>
    </r>
    <r>
      <rPr>
        <vertAlign val="superscript"/>
        <sz val="11"/>
        <rFont val="Calibri   "/>
      </rPr>
      <t>(2)(3)</t>
    </r>
  </si>
  <si>
    <r>
      <t>ROAE</t>
    </r>
    <r>
      <rPr>
        <vertAlign val="superscript"/>
        <sz val="11"/>
        <rFont val="Calibri   "/>
      </rPr>
      <t xml:space="preserve"> (2)(3)</t>
    </r>
  </si>
  <si>
    <r>
      <t>Net interest margin</t>
    </r>
    <r>
      <rPr>
        <vertAlign val="superscript"/>
        <sz val="11"/>
        <rFont val="Calibri   "/>
      </rPr>
      <t xml:space="preserve"> (2)(3)</t>
    </r>
  </si>
  <si>
    <r>
      <t xml:space="preserve">Risk adjusted NIM </t>
    </r>
    <r>
      <rPr>
        <vertAlign val="superscript"/>
        <sz val="11"/>
        <rFont val="Calibri   "/>
      </rPr>
      <t>(2)(3)</t>
    </r>
  </si>
  <si>
    <r>
      <t xml:space="preserve">Funding Cost </t>
    </r>
    <r>
      <rPr>
        <vertAlign val="superscript"/>
        <sz val="11"/>
        <rFont val="Calibri   "/>
      </rPr>
      <t>(2)(3)(4)</t>
    </r>
  </si>
  <si>
    <r>
      <t xml:space="preserve">Cost of risk </t>
    </r>
    <r>
      <rPr>
        <vertAlign val="superscript"/>
        <sz val="11"/>
        <rFont val="Calibri   "/>
      </rPr>
      <t>(5)</t>
    </r>
  </si>
  <si>
    <r>
      <t xml:space="preserve">Oper. expenses as a percent. of total income - reported </t>
    </r>
    <r>
      <rPr>
        <vertAlign val="superscript"/>
        <sz val="11"/>
        <rFont val="Calibri   "/>
      </rPr>
      <t>(6)</t>
    </r>
  </si>
  <si>
    <r>
      <t xml:space="preserve">Oper. expenses as a percent. of av. tot. assets </t>
    </r>
    <r>
      <rPr>
        <vertAlign val="superscript"/>
        <sz val="11"/>
        <rFont val="Calibri   "/>
      </rPr>
      <t>(2)(3)(6)</t>
    </r>
  </si>
  <si>
    <r>
      <t xml:space="preserve">ROAA </t>
    </r>
    <r>
      <rPr>
        <vertAlign val="superscript"/>
        <sz val="11"/>
        <rFont val="Calibri   "/>
      </rPr>
      <t>(2)(1)</t>
    </r>
  </si>
  <si>
    <r>
      <t xml:space="preserve">ROAE </t>
    </r>
    <r>
      <rPr>
        <vertAlign val="superscript"/>
        <sz val="11"/>
        <rFont val="Calibri   "/>
      </rPr>
      <t>(2)(1)</t>
    </r>
  </si>
  <si>
    <r>
      <t xml:space="preserve">Interest expense </t>
    </r>
    <r>
      <rPr>
        <vertAlign val="superscript"/>
        <sz val="11"/>
        <rFont val="Calibri   "/>
      </rPr>
      <t>(1)</t>
    </r>
  </si>
  <si>
    <r>
      <t>Net interest margin</t>
    </r>
    <r>
      <rPr>
        <vertAlign val="superscript"/>
        <sz val="11"/>
        <rFont val="Calibri   "/>
      </rPr>
      <t xml:space="preserve"> (1)(2)</t>
    </r>
  </si>
  <si>
    <r>
      <t xml:space="preserve">Risk adjusted NIM </t>
    </r>
    <r>
      <rPr>
        <vertAlign val="superscript"/>
        <sz val="11"/>
        <rFont val="Calibri   "/>
      </rPr>
      <t>(1)(2)</t>
    </r>
  </si>
  <si>
    <r>
      <t xml:space="preserve">Funding Cost </t>
    </r>
    <r>
      <rPr>
        <vertAlign val="superscript"/>
        <sz val="11"/>
        <rFont val="Calibri   "/>
      </rPr>
      <t>(1)(2)</t>
    </r>
  </si>
  <si>
    <r>
      <t xml:space="preserve">Cost of risk </t>
    </r>
    <r>
      <rPr>
        <vertAlign val="superscript"/>
        <sz val="11"/>
        <rFont val="Calibri   "/>
      </rPr>
      <t>(3)</t>
    </r>
  </si>
  <si>
    <r>
      <t xml:space="preserve">Oper. expenses as a percent. of total income - reported </t>
    </r>
    <r>
      <rPr>
        <vertAlign val="superscript"/>
        <sz val="11"/>
        <rFont val="Calibri   "/>
      </rPr>
      <t>(4)</t>
    </r>
  </si>
  <si>
    <r>
      <t xml:space="preserve">Oper. expenses as a percent. of av. tot. assets </t>
    </r>
    <r>
      <rPr>
        <vertAlign val="superscript"/>
        <sz val="11"/>
        <rFont val="Calibri   "/>
      </rPr>
      <t>(1)(2)</t>
    </r>
  </si>
  <si>
    <r>
      <t xml:space="preserve">Other assets </t>
    </r>
    <r>
      <rPr>
        <vertAlign val="superscript"/>
        <sz val="11"/>
        <rFont val="Calibri   "/>
      </rPr>
      <t>(1)</t>
    </r>
  </si>
  <si>
    <r>
      <t xml:space="preserve">Depreciation and amortization </t>
    </r>
    <r>
      <rPr>
        <vertAlign val="superscript"/>
        <sz val="11"/>
        <rFont val="Calibri   "/>
      </rPr>
      <t>(2)</t>
    </r>
  </si>
  <si>
    <r>
      <t>Non-interest bearing</t>
    </r>
    <r>
      <rPr>
        <vertAlign val="superscript"/>
        <sz val="11"/>
        <rFont val="Calibri   "/>
      </rPr>
      <t xml:space="preserve"> </t>
    </r>
  </si>
  <si>
    <r>
      <t>Interest bearing</t>
    </r>
    <r>
      <rPr>
        <vertAlign val="superscript"/>
        <sz val="11"/>
        <rFont val="Calibri   "/>
      </rPr>
      <t xml:space="preserve"> </t>
    </r>
  </si>
  <si>
    <r>
      <t xml:space="preserve">Other liabilities </t>
    </r>
    <r>
      <rPr>
        <vertAlign val="superscript"/>
        <sz val="11"/>
        <rFont val="Calibri   "/>
      </rPr>
      <t>(2)</t>
    </r>
  </si>
  <si>
    <t xml:space="preserve"> -640 pbs </t>
  </si>
  <si>
    <t xml:space="preserve"> -3810 pbs </t>
  </si>
  <si>
    <t xml:space="preserve"> 760 pbs </t>
  </si>
  <si>
    <t xml:space="preserve"> 6620 pbs </t>
  </si>
  <si>
    <t xml:space="preserve"> 6190 pbs </t>
  </si>
  <si>
    <t xml:space="preserve"> 200 pbs </t>
  </si>
  <si>
    <t xml:space="preserve"> 2480 pbs </t>
  </si>
  <si>
    <t xml:space="preserve"> -20 pbs </t>
  </si>
  <si>
    <t xml:space="preserve"> 230 pbs </t>
  </si>
  <si>
    <t xml:space="preserve"> -40 pbs </t>
  </si>
  <si>
    <t xml:space="preserve"> 180 pbs </t>
  </si>
  <si>
    <t xml:space="preserve"> -1350 pbs </t>
  </si>
  <si>
    <t xml:space="preserve"> -6210 pbs </t>
  </si>
  <si>
    <t xml:space="preserve"> -1020 pbs </t>
  </si>
  <si>
    <t xml:space="preserve"> -4340 pbs </t>
  </si>
  <si>
    <r>
      <t xml:space="preserve">Branches </t>
    </r>
    <r>
      <rPr>
        <vertAlign val="superscript"/>
        <sz val="11"/>
        <rFont val="Calibri   "/>
      </rPr>
      <t>(1)</t>
    </r>
  </si>
  <si>
    <t>2021 / 2020</t>
  </si>
  <si>
    <t xml:space="preserve"> -65 pbs </t>
  </si>
  <si>
    <t xml:space="preserve"> 261 pbs </t>
  </si>
  <si>
    <t xml:space="preserve"> -64 pbs </t>
  </si>
  <si>
    <t xml:space="preserve"> 1420 pbs </t>
  </si>
  <si>
    <t xml:space="preserve"> 150 pbs </t>
  </si>
  <si>
    <t xml:space="preserve"> 64 pbs </t>
  </si>
  <si>
    <t xml:space="preserve"> 32 pbs </t>
  </si>
  <si>
    <t xml:space="preserve"> 101 pbs </t>
  </si>
  <si>
    <t xml:space="preserve"> -456 pbs </t>
  </si>
  <si>
    <t xml:space="preserve"> -3310 pbs </t>
  </si>
  <si>
    <t xml:space="preserve"> -3050 pbs </t>
  </si>
  <si>
    <t xml:space="preserve"> -250 pbs </t>
  </si>
  <si>
    <t xml:space="preserve"> 910 pbs </t>
  </si>
  <si>
    <t xml:space="preserve"> 4200 pbs </t>
  </si>
  <si>
    <t xml:space="preserve"> 54 pbs </t>
  </si>
  <si>
    <t xml:space="preserve"> -23 pbs </t>
  </si>
  <si>
    <t xml:space="preserve"> 1 pbs </t>
  </si>
  <si>
    <t xml:space="preserve"> 128 pbs </t>
  </si>
  <si>
    <t xml:space="preserve"> 83 pbs </t>
  </si>
  <si>
    <t xml:space="preserve"> 72 pbs </t>
  </si>
  <si>
    <t>YTD</t>
  </si>
  <si>
    <t>2021/2020</t>
  </si>
  <si>
    <t>-456 bps</t>
  </si>
  <si>
    <t>6,50%</t>
  </si>
  <si>
    <t>-499 bps</t>
  </si>
  <si>
    <t>89,4%</t>
  </si>
  <si>
    <t>-6950 bps</t>
  </si>
  <si>
    <t>-65pbs</t>
  </si>
  <si>
    <t>261pbs</t>
  </si>
  <si>
    <t>-250 pbs</t>
  </si>
  <si>
    <t>3,26%</t>
  </si>
  <si>
    <t>-34 pbs</t>
  </si>
  <si>
    <t xml:space="preserve"> -50 bps </t>
  </si>
  <si>
    <t xml:space="preserve"> 560 bps </t>
  </si>
  <si>
    <t xml:space="preserve"> -400 bps </t>
  </si>
  <si>
    <t xml:space="preserve"> 1140 bps </t>
  </si>
  <si>
    <t xml:space="preserve"> -330 bps </t>
  </si>
  <si>
    <t xml:space="preserve"> -140 bps </t>
  </si>
  <si>
    <t xml:space="preserve"> -250 bps </t>
  </si>
  <si>
    <t>Unit sold YTD</t>
  </si>
  <si>
    <t>% Change</t>
  </si>
  <si>
    <t>Jun 21/ Jun 20</t>
  </si>
  <si>
    <t>N.A.</t>
  </si>
  <si>
    <t>560 pbs</t>
  </si>
  <si>
    <t>1646 pbs</t>
  </si>
  <si>
    <t xml:space="preserve"> 400 pbs </t>
  </si>
  <si>
    <t xml:space="preserve"> 3120 pbs </t>
  </si>
  <si>
    <t xml:space="preserve"> 2920 pbs </t>
  </si>
  <si>
    <t>Jun20</t>
  </si>
  <si>
    <t>Jun21</t>
  </si>
  <si>
    <t>160 bps</t>
  </si>
  <si>
    <t>-4200 bps</t>
  </si>
  <si>
    <t>350 bps</t>
  </si>
  <si>
    <t>180 bps</t>
  </si>
  <si>
    <t>-2470 bps</t>
  </si>
  <si>
    <t>2120 bps</t>
  </si>
  <si>
    <t>910 bps</t>
  </si>
  <si>
    <t>892 pbs</t>
  </si>
  <si>
    <t>-1390 bps</t>
  </si>
  <si>
    <t>-4290 bps</t>
  </si>
  <si>
    <t>990 bps</t>
  </si>
  <si>
    <t>340 bps</t>
  </si>
  <si>
    <r>
      <t xml:space="preserve">Loan evolution measured in average daily balances by segment </t>
    </r>
    <r>
      <rPr>
        <b/>
        <vertAlign val="superscript"/>
        <sz val="11"/>
        <color theme="0"/>
        <rFont val="Calibri "/>
      </rPr>
      <t>(1)(2)(3)</t>
    </r>
  </si>
  <si>
    <r>
      <t xml:space="preserve">Loan evolution measured in average daily balances by currency </t>
    </r>
    <r>
      <rPr>
        <b/>
        <vertAlign val="superscript"/>
        <sz val="11"/>
        <color theme="0"/>
        <rFont val="Calibri "/>
      </rPr>
      <t>(1)(2)(3)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</si>
</sst>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S/&quot;#,##0;[Red]\-&quot;S/&quot;#,##0"/>
    <numFmt numFmtId="43" formatCode="_-* #,##0.00_-;\-* #,##0.00_-;_-* &quot;-&quot;??_-;_-@_-"/>
    <numFmt numFmtId="164" formatCode="_ * #,##0.00_ ;_ * \-#,##0.00_ ;_ * &quot;-&quot;??_ ;_ @_ "/>
    <numFmt numFmtId="165" formatCode="0.0%"/>
    <numFmt numFmtId="166" formatCode="_ * #,##0_ ;_ * \-#,##0_ ;_ * &quot;-&quot;??_ ;_ @_ "/>
    <numFmt numFmtId="167" formatCode="_(* #,##0_);_(* \(#,##0\);_(* &quot;-&quot;??_);_(@_)"/>
    <numFmt numFmtId="168" formatCode="_-* #,##0.0_-;\-* #,##0.0_-;_-* &quot;-&quot;??_-;_-@_-"/>
    <numFmt numFmtId="169" formatCode="_-* #,##0.00\ &quot;F&quot;_-;\-* #,##0.00\ &quot;F&quot;_-;_-* &quot;-&quot;??\ &quot;F&quot;_-;_-@_-"/>
    <numFmt numFmtId="170" formatCode="_-* #,##0.00\ _D_M_-;\-* #,##0.00\ _D_M_-;_-* &quot;-&quot;??\ _D_M_-;_-@_-"/>
    <numFmt numFmtId="171" formatCode="_(* #,##0.00_);_(* \(#,##0.00\);_(* &quot;-&quot;??_);_(@_)"/>
    <numFmt numFmtId="172" formatCode="&quot;S/.&quot;\ #,##0_);[Red]\(&quot;S/.&quot;\ #,##0\)"/>
  </numFmts>
  <fonts count="74">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8"/>
      <name val="Arial"/>
      <family val="2"/>
    </font>
    <font>
      <u/>
      <sz val="11"/>
      <color theme="10"/>
      <name val="Calibri"/>
      <family val="2"/>
      <scheme val="minor"/>
    </font>
    <font>
      <sz val="11"/>
      <name val="Arial Narrow"/>
      <family val="2"/>
    </font>
    <font>
      <sz val="11"/>
      <color theme="1"/>
      <name val="Arial Narrow"/>
      <family val="2"/>
    </font>
    <font>
      <b/>
      <sz val="12"/>
      <color theme="0"/>
      <name val="Arial Narrow"/>
      <family val="2"/>
    </font>
    <font>
      <sz val="11"/>
      <color theme="0"/>
      <name val="Arial Narrow"/>
      <family val="2"/>
    </font>
    <font>
      <b/>
      <sz val="20"/>
      <color theme="1"/>
      <name val="Arial Narrow"/>
      <family val="2"/>
    </font>
    <font>
      <sz val="11"/>
      <color rgb="FF000000"/>
      <name val="Arial Narrow"/>
      <family val="2"/>
    </font>
    <font>
      <b/>
      <sz val="11"/>
      <color rgb="FFFFFFFF"/>
      <name val="Arial Narrow"/>
      <family val="2"/>
    </font>
    <font>
      <sz val="11"/>
      <color theme="1"/>
      <name val="Calibri"/>
      <family val="2"/>
      <scheme val="minor"/>
    </font>
    <font>
      <sz val="10"/>
      <name val="Arial"/>
      <family val="2"/>
    </font>
    <font>
      <sz val="10"/>
      <name val="Courier"/>
      <family val="3"/>
    </font>
    <font>
      <sz val="11"/>
      <color indexed="8"/>
      <name val="Calibri"/>
      <family val="2"/>
    </font>
    <font>
      <sz val="8"/>
      <color theme="0"/>
      <name val="Arial"/>
      <family val="2"/>
    </font>
    <font>
      <sz val="10"/>
      <name val="Formata Regular"/>
    </font>
    <font>
      <b/>
      <sz val="11"/>
      <name val="Calibri"/>
      <family val="2"/>
      <scheme val="minor"/>
    </font>
    <font>
      <sz val="11"/>
      <name val="Calibri"/>
      <family val="2"/>
      <scheme val="minor"/>
    </font>
    <font>
      <vertAlign val="superscript"/>
      <sz val="11"/>
      <name val="Calibri"/>
      <family val="2"/>
      <scheme val="minor"/>
    </font>
    <font>
      <sz val="11"/>
      <name val="Calibri "/>
    </font>
    <font>
      <vertAlign val="superscript"/>
      <sz val="11"/>
      <name val="Calibri "/>
    </font>
    <font>
      <b/>
      <sz val="11"/>
      <color theme="0"/>
      <name val="Calibri "/>
    </font>
    <font>
      <u/>
      <sz val="11"/>
      <color theme="10"/>
      <name val="Calibri "/>
    </font>
    <font>
      <b/>
      <sz val="11"/>
      <name val="Calibri "/>
    </font>
    <font>
      <sz val="11"/>
      <color theme="0"/>
      <name val="Calibri "/>
    </font>
    <font>
      <sz val="11"/>
      <color theme="1"/>
      <name val="Calibri "/>
    </font>
    <font>
      <b/>
      <sz val="11"/>
      <color rgb="FF000000"/>
      <name val="Calibri "/>
    </font>
    <font>
      <b/>
      <sz val="11"/>
      <color theme="1"/>
      <name val="Calibri "/>
    </font>
    <font>
      <b/>
      <sz val="20"/>
      <color theme="0"/>
      <name val="Calibri "/>
    </font>
    <font>
      <b/>
      <vertAlign val="superscript"/>
      <sz val="11"/>
      <name val="Calibri "/>
    </font>
    <font>
      <b/>
      <sz val="11"/>
      <color rgb="FFFFFFFF"/>
      <name val="Calibri "/>
    </font>
    <font>
      <sz val="11"/>
      <color rgb="FF000000"/>
      <name val="Calibri "/>
    </font>
    <font>
      <b/>
      <vertAlign val="superscript"/>
      <sz val="11"/>
      <color theme="0"/>
      <name val="Calibri "/>
    </font>
    <font>
      <i/>
      <sz val="11"/>
      <color theme="0"/>
      <name val="Calibri "/>
    </font>
    <font>
      <b/>
      <u val="singleAccounting"/>
      <sz val="11"/>
      <color theme="0"/>
      <name val="Calibri "/>
    </font>
    <font>
      <sz val="8"/>
      <color rgb="FFFF0000"/>
      <name val="Calibri "/>
    </font>
    <font>
      <sz val="8"/>
      <color rgb="FF000000"/>
      <name val="Calibri "/>
    </font>
    <font>
      <sz val="8"/>
      <name val="Calibri "/>
    </font>
    <font>
      <vertAlign val="superscript"/>
      <sz val="11"/>
      <color rgb="FF000000"/>
      <name val="Calibri "/>
    </font>
    <font>
      <b/>
      <sz val="8"/>
      <name val="Calibri "/>
    </font>
    <font>
      <vertAlign val="superscript"/>
      <sz val="11"/>
      <color theme="1"/>
      <name val="Calibri "/>
    </font>
    <font>
      <b/>
      <vertAlign val="superscript"/>
      <sz val="11"/>
      <color rgb="FFFFFFFF"/>
      <name val="Calibri "/>
    </font>
    <font>
      <i/>
      <sz val="11"/>
      <name val="Calibri "/>
    </font>
    <font>
      <b/>
      <sz val="11"/>
      <color rgb="FFFF0000"/>
      <name val="Calibri "/>
    </font>
    <font>
      <sz val="7"/>
      <color rgb="FF000000"/>
      <name val="Calibri "/>
    </font>
    <font>
      <sz val="11"/>
      <color rgb="FFFFFFFF"/>
      <name val="Calibri "/>
    </font>
    <font>
      <b/>
      <vertAlign val="superscript"/>
      <sz val="11"/>
      <color theme="1"/>
      <name val="Calibri "/>
    </font>
    <font>
      <b/>
      <sz val="11"/>
      <name val="Calibri   "/>
    </font>
    <font>
      <b/>
      <sz val="11"/>
      <color theme="0"/>
      <name val="Calibri   "/>
    </font>
    <font>
      <b/>
      <sz val="11"/>
      <color rgb="FFFFFFFF"/>
      <name val="Calibri   "/>
    </font>
    <font>
      <sz val="11"/>
      <name val="Calibri   "/>
    </font>
    <font>
      <sz val="11"/>
      <color theme="1"/>
      <name val="Calibri   "/>
    </font>
    <font>
      <b/>
      <sz val="11"/>
      <color theme="1"/>
      <name val="Calibri   "/>
    </font>
    <font>
      <sz val="11"/>
      <color theme="0"/>
      <name val="Calibri   "/>
    </font>
    <font>
      <vertAlign val="superscript"/>
      <sz val="11"/>
      <name val="Calibri   "/>
    </font>
    <font>
      <b/>
      <sz val="11"/>
      <color theme="0"/>
      <name val="Calibri  "/>
    </font>
    <font>
      <sz val="11"/>
      <color theme="1"/>
      <name val="Calibri  "/>
    </font>
    <font>
      <sz val="11"/>
      <color theme="0"/>
      <name val="Calibri  "/>
    </font>
    <font>
      <u/>
      <sz val="11"/>
      <color theme="10"/>
      <name val="Calibri  "/>
    </font>
    <font>
      <sz val="11"/>
      <name val="Calibri  "/>
    </font>
    <font>
      <u/>
      <sz val="11"/>
      <color theme="10"/>
      <name val="Calibri   "/>
    </font>
    <font>
      <sz val="11"/>
      <color rgb="FFFF0000"/>
      <name val="Calibri   "/>
    </font>
    <font>
      <sz val="11"/>
      <color rgb="FF000000"/>
      <name val="Calibri   "/>
    </font>
    <font>
      <b/>
      <sz val="11"/>
      <color rgb="FFFFFFFF"/>
      <name val="Calibri  "/>
    </font>
    <font>
      <b/>
      <sz val="11"/>
      <color rgb="FF000000"/>
      <name val="Calibri   "/>
    </font>
    <font>
      <b/>
      <sz val="8"/>
      <name val="Arial"/>
      <family val="2"/>
    </font>
    <font>
      <b/>
      <sz val="11"/>
      <name val="Calibri  "/>
    </font>
    <font>
      <sz val="11"/>
      <name val="Calibri    "/>
    </font>
    <font>
      <b/>
      <sz val="11"/>
      <name val="Calibri    "/>
    </font>
    <font>
      <sz val="11"/>
      <color rgb="FF000000"/>
      <name val="Calibri  "/>
    </font>
    <font>
      <b/>
      <sz val="11"/>
      <color rgb="FF000000"/>
      <name val="Calibri  "/>
    </font>
  </fonts>
  <fills count="12">
    <fill>
      <patternFill patternType="none"/>
    </fill>
    <fill>
      <patternFill patternType="gray125"/>
    </fill>
    <fill>
      <patternFill patternType="solid">
        <fgColor rgb="FFFFFFFF"/>
        <bgColor rgb="FF000000"/>
      </patternFill>
    </fill>
    <fill>
      <patternFill patternType="solid">
        <fgColor rgb="FF2AD2C9"/>
        <bgColor indexed="64"/>
      </patternFill>
    </fill>
    <fill>
      <patternFill patternType="solid">
        <fgColor rgb="FF2AD2C9"/>
        <bgColor rgb="FF000000"/>
      </patternFill>
    </fill>
    <fill>
      <patternFill patternType="solid">
        <fgColor rgb="FF66E0DA"/>
        <bgColor rgb="FF000000"/>
      </patternFill>
    </fill>
    <fill>
      <patternFill patternType="solid">
        <fgColor theme="0"/>
        <bgColor indexed="64"/>
      </patternFill>
    </fill>
    <fill>
      <patternFill patternType="solid">
        <fgColor indexed="9"/>
        <bgColor indexed="64"/>
      </patternFill>
    </fill>
    <fill>
      <patternFill patternType="solid">
        <fgColor rgb="FFF17FC8"/>
        <bgColor rgb="FF000000"/>
      </patternFill>
    </fill>
    <fill>
      <patternFill patternType="solid">
        <fgColor rgb="FFFFFFFF"/>
        <bgColor indexed="64"/>
      </patternFill>
    </fill>
    <fill>
      <patternFill patternType="solid">
        <fgColor theme="2" tint="-9.9978637043366805E-2"/>
        <bgColor indexed="64"/>
      </patternFill>
    </fill>
    <fill>
      <patternFill patternType="solid">
        <fgColor theme="0"/>
        <bgColor rgb="FF000000"/>
      </patternFill>
    </fill>
  </fills>
  <borders count="38">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theme="0"/>
      </right>
      <top/>
      <bottom/>
      <diagonal/>
    </border>
    <border>
      <left style="medium">
        <color indexed="64"/>
      </left>
      <right style="medium">
        <color theme="0"/>
      </right>
      <top/>
      <bottom style="medium">
        <color theme="0"/>
      </bottom>
      <diagonal/>
    </border>
    <border>
      <left style="medium">
        <color theme="0"/>
      </left>
      <right style="medium">
        <color theme="0"/>
      </right>
      <top/>
      <bottom style="medium">
        <color theme="0"/>
      </bottom>
      <diagonal/>
    </border>
    <border>
      <left/>
      <right style="medium">
        <color indexed="64"/>
      </right>
      <top/>
      <bottom style="medium">
        <color theme="0"/>
      </bottom>
      <diagonal/>
    </border>
    <border>
      <left style="medium">
        <color indexed="64"/>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right style="medium">
        <color indexed="64"/>
      </right>
      <top style="medium">
        <color theme="0"/>
      </top>
      <bottom style="medium">
        <color theme="0"/>
      </bottom>
      <diagonal/>
    </border>
    <border>
      <left style="medium">
        <color theme="0"/>
      </left>
      <right style="medium">
        <color theme="0"/>
      </right>
      <top/>
      <bottom/>
      <diagonal/>
    </border>
    <border>
      <left/>
      <right style="medium">
        <color theme="0"/>
      </right>
      <top/>
      <bottom/>
      <diagonal/>
    </border>
    <border>
      <left/>
      <right style="medium">
        <color theme="0"/>
      </right>
      <top/>
      <bottom style="medium">
        <color theme="0"/>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auto="1"/>
      </top>
      <bottom/>
      <diagonal/>
    </border>
    <border>
      <left style="medium">
        <color indexed="64"/>
      </left>
      <right style="medium">
        <color indexed="64"/>
      </right>
      <top style="thin">
        <color indexed="64"/>
      </top>
      <bottom style="medium">
        <color indexed="64"/>
      </bottom>
      <diagonal/>
    </border>
  </borders>
  <cellStyleXfs count="35">
    <xf numFmtId="0" fontId="0" fillId="0" borderId="0"/>
    <xf numFmtId="0" fontId="5" fillId="0" borderId="0" applyNumberFormat="0" applyFill="0" applyBorder="0" applyAlignment="0" applyProtection="0"/>
    <xf numFmtId="9" fontId="13" fillId="0" borderId="0" applyFont="0" applyFill="0" applyBorder="0" applyAlignment="0" applyProtection="0"/>
    <xf numFmtId="164" fontId="13" fillId="0" borderId="0" applyFont="0" applyFill="0" applyBorder="0" applyAlignment="0" applyProtection="0"/>
    <xf numFmtId="0" fontId="14" fillId="0" borderId="0"/>
    <xf numFmtId="9" fontId="13" fillId="0" borderId="0" applyFont="0" applyFill="0" applyBorder="0" applyAlignment="0" applyProtection="0"/>
    <xf numFmtId="0" fontId="14" fillId="0" borderId="0"/>
    <xf numFmtId="43" fontId="14" fillId="0" borderId="0" applyFont="0" applyFill="0" applyBorder="0" applyAlignment="0" applyProtection="0"/>
    <xf numFmtId="0" fontId="14" fillId="0" borderId="0" applyFont="0" applyFill="0" applyBorder="0" applyAlignment="0" applyProtection="0"/>
    <xf numFmtId="9" fontId="14" fillId="0" borderId="0" applyFont="0" applyFill="0" applyBorder="0" applyAlignment="0" applyProtection="0"/>
    <xf numFmtId="0" fontId="14" fillId="0" borderId="0"/>
    <xf numFmtId="164" fontId="14" fillId="0" borderId="0" applyFont="0" applyFill="0" applyBorder="0" applyAlignment="0" applyProtection="0"/>
    <xf numFmtId="164" fontId="14" fillId="0" borderId="0" applyFont="0" applyFill="0" applyBorder="0" applyAlignment="0" applyProtection="0"/>
    <xf numFmtId="9" fontId="14" fillId="0" borderId="0" applyFont="0" applyFill="0" applyBorder="0" applyAlignment="0" applyProtection="0"/>
    <xf numFmtId="167" fontId="15" fillId="0" borderId="0"/>
    <xf numFmtId="43" fontId="13" fillId="0" borderId="0" applyFont="0" applyFill="0" applyBorder="0" applyAlignment="0" applyProtection="0"/>
    <xf numFmtId="0" fontId="16" fillId="0" borderId="0"/>
    <xf numFmtId="169" fontId="15" fillId="0" borderId="0"/>
    <xf numFmtId="170" fontId="14" fillId="0" borderId="0" applyFont="0" applyFill="0" applyBorder="0" applyAlignment="0" applyProtection="0"/>
    <xf numFmtId="0" fontId="14" fillId="0" borderId="0"/>
    <xf numFmtId="9" fontId="13" fillId="0" borderId="0" applyFont="0" applyFill="0" applyBorder="0" applyAlignment="0" applyProtection="0"/>
    <xf numFmtId="164" fontId="16" fillId="0" borderId="0" applyFont="0" applyFill="0" applyBorder="0" applyAlignment="0" applyProtection="0"/>
    <xf numFmtId="0" fontId="14" fillId="0" borderId="0"/>
    <xf numFmtId="170" fontId="14" fillId="0" borderId="0" applyFont="0" applyFill="0" applyBorder="0" applyAlignment="0" applyProtection="0"/>
    <xf numFmtId="0" fontId="14" fillId="0" borderId="0"/>
    <xf numFmtId="164" fontId="13" fillId="0" borderId="0" applyFont="0" applyFill="0" applyBorder="0" applyAlignment="0" applyProtection="0"/>
    <xf numFmtId="0" fontId="13" fillId="0" borderId="0"/>
    <xf numFmtId="164" fontId="13" fillId="0" borderId="0" applyFont="0" applyFill="0" applyBorder="0" applyAlignment="0" applyProtection="0"/>
    <xf numFmtId="0" fontId="18" fillId="0" borderId="0"/>
    <xf numFmtId="0" fontId="14" fillId="0" borderId="0"/>
    <xf numFmtId="164" fontId="18" fillId="0" borderId="0" applyFont="0" applyFill="0" applyBorder="0" applyAlignment="0" applyProtection="0"/>
    <xf numFmtId="9" fontId="1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18" fillId="0" borderId="0"/>
  </cellStyleXfs>
  <cellXfs count="2005">
    <xf numFmtId="0" fontId="0" fillId="0" borderId="0" xfId="0"/>
    <xf numFmtId="0" fontId="0" fillId="3" borderId="0" xfId="0" applyFill="1"/>
    <xf numFmtId="0" fontId="1" fillId="3" borderId="0" xfId="0" applyFont="1" applyFill="1"/>
    <xf numFmtId="0" fontId="0" fillId="0" borderId="6" xfId="0" applyBorder="1"/>
    <xf numFmtId="0" fontId="2" fillId="0" borderId="6" xfId="0" applyFont="1" applyBorder="1"/>
    <xf numFmtId="0" fontId="0" fillId="3" borderId="6" xfId="0" applyFill="1" applyBorder="1"/>
    <xf numFmtId="0" fontId="1" fillId="3" borderId="6" xfId="0" applyFont="1" applyFill="1" applyBorder="1"/>
    <xf numFmtId="0" fontId="7" fillId="3" borderId="0" xfId="0" applyFont="1" applyFill="1"/>
    <xf numFmtId="0" fontId="7" fillId="0" borderId="0" xfId="0" applyFont="1"/>
    <xf numFmtId="0" fontId="9" fillId="3" borderId="0" xfId="0" applyFont="1" applyFill="1"/>
    <xf numFmtId="0" fontId="7" fillId="0" borderId="6" xfId="0" applyFont="1" applyBorder="1"/>
    <xf numFmtId="0" fontId="6" fillId="0" borderId="0" xfId="0" applyFont="1" applyAlignment="1">
      <alignment horizontal="left" vertical="center"/>
    </xf>
    <xf numFmtId="0" fontId="7" fillId="3" borderId="6" xfId="0" applyFont="1" applyFill="1" applyBorder="1"/>
    <xf numFmtId="0" fontId="10" fillId="3" borderId="6" xfId="0" applyFont="1" applyFill="1" applyBorder="1"/>
    <xf numFmtId="0" fontId="3" fillId="3" borderId="0" xfId="0" applyFont="1" applyFill="1"/>
    <xf numFmtId="0" fontId="0" fillId="0" borderId="13" xfId="0" applyBorder="1"/>
    <xf numFmtId="0" fontId="3" fillId="3" borderId="6" xfId="0" applyFont="1" applyFill="1" applyBorder="1"/>
    <xf numFmtId="0" fontId="9" fillId="3" borderId="6" xfId="0" applyFont="1" applyFill="1" applyBorder="1"/>
    <xf numFmtId="0" fontId="7" fillId="0" borderId="13" xfId="0" applyFont="1" applyBorder="1"/>
    <xf numFmtId="0" fontId="8" fillId="0" borderId="0" xfId="0" applyFont="1"/>
    <xf numFmtId="0" fontId="11" fillId="0" borderId="0" xfId="0" applyFont="1"/>
    <xf numFmtId="0" fontId="6" fillId="0" borderId="0" xfId="0" applyFont="1" applyAlignment="1">
      <alignment horizontal="center" vertical="center"/>
    </xf>
    <xf numFmtId="0" fontId="6" fillId="2" borderId="0" xfId="0" applyFont="1" applyFill="1" applyAlignment="1">
      <alignment vertical="center" wrapText="1"/>
    </xf>
    <xf numFmtId="0" fontId="6" fillId="0" borderId="0" xfId="0" applyFont="1" applyAlignment="1">
      <alignment horizontal="right" vertical="center"/>
    </xf>
    <xf numFmtId="0" fontId="9" fillId="3" borderId="3" xfId="0" applyFont="1" applyFill="1" applyBorder="1"/>
    <xf numFmtId="0" fontId="3" fillId="3" borderId="3" xfId="0" applyFont="1" applyFill="1" applyBorder="1"/>
    <xf numFmtId="0" fontId="0" fillId="0" borderId="17" xfId="0" applyBorder="1"/>
    <xf numFmtId="0" fontId="3" fillId="0" borderId="0" xfId="0" applyFont="1"/>
    <xf numFmtId="0" fontId="3" fillId="0" borderId="13" xfId="0" applyFont="1" applyBorder="1"/>
    <xf numFmtId="0" fontId="6" fillId="0" borderId="0" xfId="0" applyFont="1" applyAlignment="1">
      <alignment horizontal="left" vertical="top"/>
    </xf>
    <xf numFmtId="0" fontId="6" fillId="0" borderId="0" xfId="0" applyFont="1" applyAlignment="1">
      <alignment horizontal="left" vertical="top" wrapText="1"/>
    </xf>
    <xf numFmtId="0" fontId="17" fillId="6" borderId="0" xfId="21" applyNumberFormat="1" applyFont="1" applyFill="1"/>
    <xf numFmtId="166" fontId="17" fillId="6" borderId="0" xfId="15" applyNumberFormat="1" applyFont="1" applyFill="1" applyAlignment="1">
      <alignment vertical="center"/>
    </xf>
    <xf numFmtId="0" fontId="17" fillId="6" borderId="0" xfId="21" applyNumberFormat="1" applyFont="1" applyFill="1" applyAlignment="1">
      <alignment vertical="center"/>
    </xf>
    <xf numFmtId="0" fontId="17" fillId="6" borderId="0" xfId="0" applyFont="1" applyFill="1" applyAlignment="1">
      <alignment vertical="center"/>
    </xf>
    <xf numFmtId="0" fontId="17" fillId="6" borderId="6" xfId="21" applyNumberFormat="1" applyFont="1" applyFill="1" applyBorder="1"/>
    <xf numFmtId="166" fontId="17" fillId="6" borderId="6" xfId="15" applyNumberFormat="1" applyFont="1" applyFill="1" applyBorder="1" applyAlignment="1">
      <alignment vertical="center"/>
    </xf>
    <xf numFmtId="0" fontId="17" fillId="6" borderId="6" xfId="21" applyNumberFormat="1" applyFont="1" applyFill="1" applyBorder="1" applyAlignment="1">
      <alignment vertical="center"/>
    </xf>
    <xf numFmtId="0" fontId="3" fillId="6" borderId="6" xfId="0" applyFont="1" applyFill="1" applyBorder="1"/>
    <xf numFmtId="3" fontId="6" fillId="0" borderId="0" xfId="0" applyNumberFormat="1" applyFont="1" applyAlignment="1">
      <alignment horizontal="center" vertical="center" readingOrder="1"/>
    </xf>
    <xf numFmtId="0" fontId="6" fillId="0" borderId="0" xfId="0" applyFont="1" applyAlignment="1">
      <alignment horizontal="center" vertical="center" readingOrder="1"/>
    </xf>
    <xf numFmtId="10" fontId="6" fillId="0" borderId="0" xfId="0" applyNumberFormat="1" applyFont="1" applyAlignment="1">
      <alignment horizontal="center" vertical="center" readingOrder="1"/>
    </xf>
    <xf numFmtId="0" fontId="6" fillId="0" borderId="17" xfId="0" applyFont="1" applyBorder="1" applyAlignment="1">
      <alignment horizontal="center" vertical="center" readingOrder="1"/>
    </xf>
    <xf numFmtId="10" fontId="6" fillId="0" borderId="6" xfId="0" applyNumberFormat="1" applyFont="1" applyBorder="1" applyAlignment="1">
      <alignment horizontal="center" vertical="center" readingOrder="1"/>
    </xf>
    <xf numFmtId="0" fontId="4" fillId="0" borderId="0" xfId="10" applyFont="1"/>
    <xf numFmtId="0" fontId="4" fillId="0" borderId="0" xfId="0" quotePrefix="1" applyFont="1"/>
    <xf numFmtId="0" fontId="2" fillId="0" borderId="0" xfId="0" applyFont="1"/>
    <xf numFmtId="0" fontId="1" fillId="0" borderId="0" xfId="0" applyFont="1"/>
    <xf numFmtId="0" fontId="5" fillId="3" borderId="0" xfId="1" applyFill="1" applyBorder="1"/>
    <xf numFmtId="0" fontId="19" fillId="0" borderId="0" xfId="0" applyFont="1" applyAlignment="1">
      <alignment horizontal="center"/>
    </xf>
    <xf numFmtId="0" fontId="20" fillId="0" borderId="0" xfId="0" applyFont="1"/>
    <xf numFmtId="43" fontId="22" fillId="0" borderId="0" xfId="19" applyNumberFormat="1" applyFont="1"/>
    <xf numFmtId="0" fontId="22" fillId="0" borderId="0" xfId="29" applyFont="1"/>
    <xf numFmtId="0" fontId="22" fillId="0" borderId="0" xfId="19" applyFont="1"/>
    <xf numFmtId="167" fontId="22" fillId="0" borderId="0" xfId="18" applyNumberFormat="1" applyFont="1" applyFill="1" applyBorder="1"/>
    <xf numFmtId="0" fontId="25" fillId="3" borderId="0" xfId="1" applyFont="1" applyFill="1" applyBorder="1"/>
    <xf numFmtId="0" fontId="22" fillId="0" borderId="2" xfId="0" applyFont="1" applyBorder="1" applyAlignment="1">
      <alignment horizontal="center"/>
    </xf>
    <xf numFmtId="0" fontId="22" fillId="0" borderId="3" xfId="0" applyFont="1" applyBorder="1" applyAlignment="1">
      <alignment horizontal="center"/>
    </xf>
    <xf numFmtId="0" fontId="22" fillId="0" borderId="11" xfId="0" applyFont="1" applyBorder="1" applyAlignment="1">
      <alignment horizontal="center"/>
    </xf>
    <xf numFmtId="0" fontId="22" fillId="2" borderId="3" xfId="0" applyFont="1" applyFill="1" applyBorder="1" applyAlignment="1">
      <alignment horizontal="center"/>
    </xf>
    <xf numFmtId="0" fontId="22" fillId="2" borderId="11" xfId="0" applyFont="1" applyFill="1" applyBorder="1" applyAlignment="1">
      <alignment horizontal="center"/>
    </xf>
    <xf numFmtId="0" fontId="22" fillId="0" borderId="9" xfId="0" applyFont="1" applyBorder="1" applyAlignment="1">
      <alignment horizontal="center"/>
    </xf>
    <xf numFmtId="0" fontId="22" fillId="0" borderId="0" xfId="0" applyFont="1" applyAlignment="1">
      <alignment horizontal="center"/>
    </xf>
    <xf numFmtId="0" fontId="22" fillId="0" borderId="10" xfId="0" applyFont="1" applyBorder="1" applyAlignment="1">
      <alignment horizontal="center"/>
    </xf>
    <xf numFmtId="0" fontId="22" fillId="2" borderId="0" xfId="0" applyFont="1" applyFill="1" applyAlignment="1">
      <alignment horizontal="center"/>
    </xf>
    <xf numFmtId="0" fontId="22" fillId="2" borderId="10" xfId="0" applyFont="1" applyFill="1" applyBorder="1" applyAlignment="1">
      <alignment horizontal="center"/>
    </xf>
    <xf numFmtId="0" fontId="22" fillId="2" borderId="9" xfId="0" applyFont="1" applyFill="1" applyBorder="1"/>
    <xf numFmtId="3" fontId="22" fillId="0" borderId="9" xfId="0" applyNumberFormat="1" applyFont="1" applyBorder="1" applyAlignment="1">
      <alignment horizontal="center"/>
    </xf>
    <xf numFmtId="3" fontId="22" fillId="0" borderId="0" xfId="0" applyNumberFormat="1" applyFont="1" applyAlignment="1">
      <alignment horizontal="center"/>
    </xf>
    <xf numFmtId="3" fontId="22" fillId="0" borderId="10" xfId="0" applyNumberFormat="1" applyFont="1" applyBorder="1" applyAlignment="1">
      <alignment horizontal="center"/>
    </xf>
    <xf numFmtId="10" fontId="22" fillId="2" borderId="0" xfId="0" applyNumberFormat="1" applyFont="1" applyFill="1" applyAlignment="1">
      <alignment horizontal="center"/>
    </xf>
    <xf numFmtId="10" fontId="22" fillId="2" borderId="10" xfId="0" applyNumberFormat="1" applyFont="1" applyFill="1" applyBorder="1" applyAlignment="1">
      <alignment horizontal="center"/>
    </xf>
    <xf numFmtId="3" fontId="26" fillId="0" borderId="9" xfId="0" applyNumberFormat="1" applyFont="1" applyBorder="1" applyAlignment="1">
      <alignment horizontal="center"/>
    </xf>
    <xf numFmtId="3" fontId="26" fillId="0" borderId="0" xfId="0" applyNumberFormat="1" applyFont="1" applyAlignment="1">
      <alignment horizontal="center"/>
    </xf>
    <xf numFmtId="3" fontId="26" fillId="0" borderId="10" xfId="0" applyNumberFormat="1" applyFont="1" applyBorder="1" applyAlignment="1">
      <alignment horizontal="center"/>
    </xf>
    <xf numFmtId="0" fontId="26" fillId="0" borderId="9" xfId="0" applyFont="1" applyBorder="1" applyAlignment="1">
      <alignment horizontal="center"/>
    </xf>
    <xf numFmtId="0" fontId="26" fillId="0" borderId="0" xfId="0" applyFont="1" applyAlignment="1">
      <alignment horizontal="center"/>
    </xf>
    <xf numFmtId="0" fontId="26" fillId="0" borderId="10" xfId="0" applyFont="1" applyBorder="1" applyAlignment="1">
      <alignment horizontal="center"/>
    </xf>
    <xf numFmtId="10" fontId="26" fillId="0" borderId="0" xfId="0" applyNumberFormat="1" applyFont="1" applyAlignment="1">
      <alignment horizontal="center"/>
    </xf>
    <xf numFmtId="10" fontId="22" fillId="0" borderId="0" xfId="0" applyNumberFormat="1" applyFont="1" applyAlignment="1">
      <alignment horizontal="center"/>
    </xf>
    <xf numFmtId="0" fontId="22" fillId="2" borderId="9" xfId="0" applyFont="1" applyFill="1" applyBorder="1" applyAlignment="1">
      <alignment horizontal="center"/>
    </xf>
    <xf numFmtId="3" fontId="22" fillId="0" borderId="5" xfId="0" applyNumberFormat="1" applyFont="1" applyBorder="1" applyAlignment="1">
      <alignment horizontal="center"/>
    </xf>
    <xf numFmtId="3" fontId="22" fillId="0" borderId="6" xfId="0" applyNumberFormat="1" applyFont="1" applyBorder="1" applyAlignment="1">
      <alignment horizontal="center"/>
    </xf>
    <xf numFmtId="3" fontId="22" fillId="0" borderId="7" xfId="0" applyNumberFormat="1" applyFont="1" applyBorder="1" applyAlignment="1">
      <alignment horizontal="center"/>
    </xf>
    <xf numFmtId="10" fontId="22" fillId="0" borderId="6" xfId="0" applyNumberFormat="1" applyFont="1" applyBorder="1" applyAlignment="1">
      <alignment horizontal="center"/>
    </xf>
    <xf numFmtId="0" fontId="22" fillId="0" borderId="0" xfId="0" applyFont="1"/>
    <xf numFmtId="0" fontId="27" fillId="3" borderId="0" xfId="0" applyFont="1" applyFill="1"/>
    <xf numFmtId="0" fontId="27" fillId="3" borderId="0" xfId="0" applyFont="1" applyFill="1" applyAlignment="1">
      <alignment horizontal="center"/>
    </xf>
    <xf numFmtId="0" fontId="28" fillId="0" borderId="0" xfId="0" applyFont="1"/>
    <xf numFmtId="10" fontId="22" fillId="0" borderId="9" xfId="0" applyNumberFormat="1" applyFont="1" applyBorder="1" applyAlignment="1">
      <alignment horizontal="center"/>
    </xf>
    <xf numFmtId="0" fontId="22" fillId="0" borderId="9" xfId="0" applyFont="1" applyBorder="1"/>
    <xf numFmtId="0" fontId="22" fillId="0" borderId="9" xfId="0" applyFont="1" applyBorder="1" applyAlignment="1">
      <alignment horizontal="left"/>
    </xf>
    <xf numFmtId="0" fontId="26" fillId="0" borderId="9" xfId="0" applyFont="1" applyBorder="1"/>
    <xf numFmtId="3" fontId="22" fillId="2" borderId="5" xfId="0" applyNumberFormat="1" applyFont="1" applyFill="1" applyBorder="1" applyAlignment="1">
      <alignment horizontal="center"/>
    </xf>
    <xf numFmtId="3" fontId="22" fillId="2" borderId="6" xfId="0" applyNumberFormat="1" applyFont="1" applyFill="1" applyBorder="1" applyAlignment="1">
      <alignment horizontal="center"/>
    </xf>
    <xf numFmtId="0" fontId="22" fillId="0" borderId="0" xfId="0" applyFont="1" applyAlignment="1">
      <alignment vertical="top"/>
    </xf>
    <xf numFmtId="0" fontId="27" fillId="0" borderId="0" xfId="0" applyFont="1"/>
    <xf numFmtId="0" fontId="22" fillId="2" borderId="8" xfId="0" applyFont="1" applyFill="1" applyBorder="1"/>
    <xf numFmtId="0" fontId="22" fillId="0" borderId="8" xfId="0" applyFont="1" applyBorder="1"/>
    <xf numFmtId="0" fontId="22" fillId="2" borderId="8" xfId="0" applyFont="1" applyFill="1" applyBorder="1" applyAlignment="1">
      <alignment horizontal="left"/>
    </xf>
    <xf numFmtId="10" fontId="22" fillId="0" borderId="5" xfId="0" applyNumberFormat="1" applyFont="1" applyBorder="1" applyAlignment="1">
      <alignment horizontal="center"/>
    </xf>
    <xf numFmtId="0" fontId="22" fillId="0" borderId="0" xfId="0" applyFont="1" applyAlignment="1">
      <alignment horizontal="center" vertical="center"/>
    </xf>
    <xf numFmtId="0" fontId="28" fillId="3" borderId="0" xfId="0" applyFont="1" applyFill="1"/>
    <xf numFmtId="0" fontId="28" fillId="3" borderId="6" xfId="0" applyFont="1" applyFill="1" applyBorder="1"/>
    <xf numFmtId="0" fontId="30" fillId="0" borderId="0" xfId="0" applyFont="1"/>
    <xf numFmtId="0" fontId="25" fillId="0" borderId="0" xfId="1" applyFont="1"/>
    <xf numFmtId="0" fontId="31" fillId="3" borderId="6" xfId="0" applyFont="1" applyFill="1" applyBorder="1"/>
    <xf numFmtId="0" fontId="33" fillId="4" borderId="0" xfId="0" applyFont="1" applyFill="1" applyAlignment="1">
      <alignment vertical="top"/>
    </xf>
    <xf numFmtId="0" fontId="33" fillId="4" borderId="6" xfId="0" applyFont="1" applyFill="1" applyBorder="1" applyAlignment="1">
      <alignment horizontal="center"/>
    </xf>
    <xf numFmtId="3" fontId="22" fillId="0" borderId="0" xfId="0" applyNumberFormat="1" applyFont="1" applyAlignment="1">
      <alignment vertical="center"/>
    </xf>
    <xf numFmtId="10" fontId="22" fillId="0" borderId="0" xfId="0" applyNumberFormat="1" applyFont="1" applyAlignment="1">
      <alignment horizontal="center" vertical="center"/>
    </xf>
    <xf numFmtId="0" fontId="22" fillId="2" borderId="0" xfId="0" applyFont="1" applyFill="1" applyAlignment="1">
      <alignment vertical="center" wrapText="1"/>
    </xf>
    <xf numFmtId="3" fontId="22" fillId="2" borderId="0" xfId="0" applyNumberFormat="1" applyFont="1" applyFill="1" applyAlignment="1">
      <alignment vertical="center"/>
    </xf>
    <xf numFmtId="3" fontId="26" fillId="0" borderId="0" xfId="0" applyNumberFormat="1" applyFont="1" applyAlignment="1">
      <alignment vertical="center"/>
    </xf>
    <xf numFmtId="10" fontId="26" fillId="2" borderId="0" xfId="0" applyNumberFormat="1" applyFont="1" applyFill="1" applyAlignment="1">
      <alignment horizontal="center" vertical="center"/>
    </xf>
    <xf numFmtId="0" fontId="22" fillId="2" borderId="0" xfId="0" applyFont="1" applyFill="1" applyAlignment="1">
      <alignment vertical="center"/>
    </xf>
    <xf numFmtId="0" fontId="22" fillId="2" borderId="0" xfId="0" applyFont="1" applyFill="1" applyAlignment="1">
      <alignment horizontal="center" vertical="center"/>
    </xf>
    <xf numFmtId="0" fontId="26" fillId="2" borderId="0" xfId="0" applyFont="1" applyFill="1" applyAlignment="1">
      <alignment vertical="center"/>
    </xf>
    <xf numFmtId="0" fontId="22" fillId="0" borderId="0" xfId="0" applyFont="1" applyAlignment="1">
      <alignment horizontal="right" vertical="center"/>
    </xf>
    <xf numFmtId="0" fontId="22" fillId="0" borderId="6" xfId="0" applyFont="1" applyBorder="1" applyAlignment="1">
      <alignment horizontal="center" vertical="center"/>
    </xf>
    <xf numFmtId="0" fontId="26" fillId="0" borderId="13" xfId="0" applyFont="1" applyBorder="1" applyAlignment="1">
      <alignment horizontal="center"/>
    </xf>
    <xf numFmtId="0" fontId="24" fillId="3" borderId="1" xfId="0" applyFont="1" applyFill="1" applyBorder="1"/>
    <xf numFmtId="6" fontId="24" fillId="3" borderId="8" xfId="0" quotePrefix="1" applyNumberFormat="1" applyFont="1" applyFill="1" applyBorder="1"/>
    <xf numFmtId="0" fontId="25" fillId="3" borderId="6" xfId="1" applyFont="1" applyFill="1" applyBorder="1"/>
    <xf numFmtId="0" fontId="24" fillId="3" borderId="5" xfId="0" applyFont="1" applyFill="1" applyBorder="1"/>
    <xf numFmtId="0" fontId="24" fillId="3" borderId="6" xfId="0" applyFont="1" applyFill="1" applyBorder="1"/>
    <xf numFmtId="0" fontId="24" fillId="3" borderId="7" xfId="0" applyFont="1" applyFill="1" applyBorder="1"/>
    <xf numFmtId="0" fontId="30" fillId="0" borderId="8" xfId="0" applyFont="1" applyBorder="1"/>
    <xf numFmtId="0" fontId="26" fillId="2" borderId="9" xfId="0" applyFont="1" applyFill="1" applyBorder="1" applyAlignment="1">
      <alignment horizontal="center" vertical="center" wrapText="1"/>
    </xf>
    <xf numFmtId="0" fontId="26" fillId="2" borderId="0" xfId="0" applyFont="1" applyFill="1" applyAlignment="1">
      <alignment horizontal="center" vertical="center" wrapText="1"/>
    </xf>
    <xf numFmtId="0" fontId="26" fillId="2" borderId="10" xfId="0" applyFont="1" applyFill="1" applyBorder="1" applyAlignment="1">
      <alignment horizontal="center" vertical="center" wrapText="1"/>
    </xf>
    <xf numFmtId="0" fontId="26" fillId="0" borderId="9" xfId="0" applyFont="1" applyBorder="1" applyAlignment="1">
      <alignment horizontal="center" vertical="center" wrapText="1"/>
    </xf>
    <xf numFmtId="0" fontId="26" fillId="0" borderId="3" xfId="0" applyFont="1" applyBorder="1" applyAlignment="1">
      <alignment horizontal="center" vertical="center" wrapText="1"/>
    </xf>
    <xf numFmtId="0" fontId="28" fillId="0" borderId="8" xfId="0" applyFont="1" applyBorder="1"/>
    <xf numFmtId="3" fontId="22" fillId="2" borderId="9" xfId="0" applyNumberFormat="1" applyFont="1" applyFill="1" applyBorder="1" applyAlignment="1">
      <alignment horizontal="center" vertical="center"/>
    </xf>
    <xf numFmtId="3" fontId="22" fillId="2" borderId="0" xfId="0" applyNumberFormat="1" applyFont="1" applyFill="1" applyAlignment="1">
      <alignment horizontal="center" vertical="center"/>
    </xf>
    <xf numFmtId="3" fontId="22" fillId="2" borderId="10" xfId="0" applyNumberFormat="1" applyFont="1" applyFill="1" applyBorder="1" applyAlignment="1">
      <alignment horizontal="center" vertical="center"/>
    </xf>
    <xf numFmtId="10" fontId="34" fillId="0" borderId="0" xfId="0" applyNumberFormat="1" applyFont="1" applyAlignment="1">
      <alignment horizontal="center" wrapText="1"/>
    </xf>
    <xf numFmtId="0" fontId="22" fillId="2" borderId="9" xfId="0" applyFont="1" applyFill="1" applyBorder="1" applyAlignment="1">
      <alignment horizontal="center" vertical="center"/>
    </xf>
    <xf numFmtId="0" fontId="22" fillId="2" borderId="10" xfId="0" applyFont="1" applyFill="1" applyBorder="1" applyAlignment="1">
      <alignment horizontal="center" vertical="center"/>
    </xf>
    <xf numFmtId="0" fontId="34" fillId="0" borderId="0" xfId="0" applyFont="1" applyAlignment="1">
      <alignment horizontal="center" wrapText="1"/>
    </xf>
    <xf numFmtId="0" fontId="30" fillId="0" borderId="4" xfId="0" applyFont="1" applyBorder="1"/>
    <xf numFmtId="3" fontId="22" fillId="2" borderId="5" xfId="0" applyNumberFormat="1" applyFont="1" applyFill="1" applyBorder="1" applyAlignment="1">
      <alignment horizontal="center" vertical="center"/>
    </xf>
    <xf numFmtId="3" fontId="22" fillId="2" borderId="6" xfId="0" applyNumberFormat="1" applyFont="1" applyFill="1" applyBorder="1" applyAlignment="1">
      <alignment horizontal="center" vertical="center"/>
    </xf>
    <xf numFmtId="3" fontId="22" fillId="2" borderId="7" xfId="0" applyNumberFormat="1" applyFont="1" applyFill="1" applyBorder="1" applyAlignment="1">
      <alignment horizontal="center" vertical="center"/>
    </xf>
    <xf numFmtId="0" fontId="28" fillId="0" borderId="6" xfId="0" applyFont="1" applyBorder="1"/>
    <xf numFmtId="3" fontId="26" fillId="2" borderId="5" xfId="0" applyNumberFormat="1" applyFont="1" applyFill="1" applyBorder="1" applyAlignment="1">
      <alignment horizontal="center" vertical="center" wrapText="1"/>
    </xf>
    <xf numFmtId="3" fontId="26" fillId="2" borderId="6" xfId="0" applyNumberFormat="1" applyFont="1" applyFill="1" applyBorder="1" applyAlignment="1">
      <alignment horizontal="center" vertical="center" wrapText="1"/>
    </xf>
    <xf numFmtId="3" fontId="26" fillId="2" borderId="7" xfId="0" applyNumberFormat="1" applyFont="1" applyFill="1" applyBorder="1" applyAlignment="1">
      <alignment horizontal="center" vertical="center" wrapText="1"/>
    </xf>
    <xf numFmtId="10" fontId="29" fillId="0" borderId="6" xfId="0" applyNumberFormat="1" applyFont="1" applyBorder="1" applyAlignment="1">
      <alignment horizontal="center" vertical="center" wrapText="1"/>
    </xf>
    <xf numFmtId="0" fontId="26" fillId="2" borderId="9" xfId="0" applyFont="1" applyFill="1" applyBorder="1" applyAlignment="1">
      <alignment horizontal="left" vertical="center"/>
    </xf>
    <xf numFmtId="0" fontId="26" fillId="0" borderId="11" xfId="0" applyFont="1" applyBorder="1" applyAlignment="1">
      <alignment horizontal="center" vertical="center" wrapText="1"/>
    </xf>
    <xf numFmtId="0" fontId="22" fillId="0" borderId="9" xfId="0" applyFont="1" applyBorder="1" applyAlignment="1">
      <alignment wrapText="1"/>
    </xf>
    <xf numFmtId="0" fontId="26" fillId="0" borderId="9" xfId="0" applyFont="1" applyBorder="1" applyAlignment="1">
      <alignment wrapText="1"/>
    </xf>
    <xf numFmtId="0" fontId="22" fillId="0" borderId="9" xfId="0" applyFont="1" applyBorder="1" applyAlignment="1">
      <alignment horizontal="left" wrapText="1"/>
    </xf>
    <xf numFmtId="0" fontId="22" fillId="0" borderId="9" xfId="0" applyFont="1" applyBorder="1" applyAlignment="1">
      <alignment horizontal="left" vertical="center" wrapText="1"/>
    </xf>
    <xf numFmtId="0" fontId="26" fillId="0" borderId="9" xfId="0" applyFont="1" applyBorder="1" applyAlignment="1">
      <alignment horizontal="left" vertical="center" wrapText="1"/>
    </xf>
    <xf numFmtId="0" fontId="26" fillId="0" borderId="9" xfId="0" applyFont="1" applyBorder="1" applyAlignment="1">
      <alignment horizontal="left" vertical="center"/>
    </xf>
    <xf numFmtId="0" fontId="22" fillId="0" borderId="5" xfId="0" applyFont="1" applyBorder="1" applyAlignment="1">
      <alignment wrapText="1"/>
    </xf>
    <xf numFmtId="0" fontId="26" fillId="0" borderId="14" xfId="0" applyFont="1" applyBorder="1" applyAlignment="1">
      <alignment horizontal="left" vertical="center" wrapText="1"/>
    </xf>
    <xf numFmtId="0" fontId="24" fillId="3" borderId="0" xfId="0" applyFont="1" applyFill="1"/>
    <xf numFmtId="0" fontId="24" fillId="3" borderId="0" xfId="0" quotePrefix="1" applyFont="1" applyFill="1"/>
    <xf numFmtId="0" fontId="24" fillId="3" borderId="9" xfId="0" quotePrefix="1" applyFont="1" applyFill="1" applyBorder="1" applyAlignment="1">
      <alignment horizontal="center"/>
    </xf>
    <xf numFmtId="0" fontId="24" fillId="3" borderId="0" xfId="0" quotePrefix="1" applyFont="1" applyFill="1" applyAlignment="1">
      <alignment horizontal="center"/>
    </xf>
    <xf numFmtId="0" fontId="24" fillId="3" borderId="10" xfId="0" quotePrefix="1" applyFont="1" applyFill="1" applyBorder="1" applyAlignment="1">
      <alignment horizontal="center"/>
    </xf>
    <xf numFmtId="0" fontId="22" fillId="2" borderId="9" xfId="0" applyFont="1" applyFill="1" applyBorder="1" applyAlignment="1">
      <alignment vertical="center"/>
    </xf>
    <xf numFmtId="3" fontId="22" fillId="0" borderId="2" xfId="0" applyNumberFormat="1" applyFont="1" applyBorder="1" applyAlignment="1">
      <alignment vertical="center"/>
    </xf>
    <xf numFmtId="3" fontId="22" fillId="0" borderId="3" xfId="0" applyNumberFormat="1" applyFont="1" applyBorder="1" applyAlignment="1">
      <alignment vertical="center"/>
    </xf>
    <xf numFmtId="3" fontId="22" fillId="0" borderId="11" xfId="0" applyNumberFormat="1" applyFont="1" applyBorder="1" applyAlignment="1">
      <alignment vertical="center"/>
    </xf>
    <xf numFmtId="3" fontId="22" fillId="0" borderId="9" xfId="0" applyNumberFormat="1" applyFont="1" applyBorder="1" applyAlignment="1">
      <alignment vertical="center"/>
    </xf>
    <xf numFmtId="3" fontId="22" fillId="0" borderId="10" xfId="0" applyNumberFormat="1" applyFont="1" applyBorder="1" applyAlignment="1">
      <alignment vertical="center"/>
    </xf>
    <xf numFmtId="3" fontId="22" fillId="0" borderId="9" xfId="0" applyNumberFormat="1" applyFont="1" applyBorder="1"/>
    <xf numFmtId="3" fontId="22" fillId="0" borderId="0" xfId="0" applyNumberFormat="1" applyFont="1"/>
    <xf numFmtId="0" fontId="22" fillId="2" borderId="5" xfId="0" applyFont="1" applyFill="1" applyBorder="1" applyAlignment="1">
      <alignment horizontal="left"/>
    </xf>
    <xf numFmtId="3" fontId="22" fillId="0" borderId="5" xfId="0" applyNumberFormat="1" applyFont="1" applyBorder="1" applyAlignment="1">
      <alignment vertical="center"/>
    </xf>
    <xf numFmtId="3" fontId="22" fillId="0" borderId="6" xfId="0" applyNumberFormat="1" applyFont="1" applyBorder="1" applyAlignment="1">
      <alignment vertical="center"/>
    </xf>
    <xf numFmtId="3" fontId="22" fillId="0" borderId="7" xfId="0" applyNumberFormat="1" applyFont="1" applyBorder="1" applyAlignment="1">
      <alignment vertical="center"/>
    </xf>
    <xf numFmtId="0" fontId="26" fillId="2" borderId="14" xfId="0" applyFont="1" applyFill="1" applyBorder="1" applyAlignment="1">
      <alignment vertical="center"/>
    </xf>
    <xf numFmtId="3" fontId="26" fillId="0" borderId="14" xfId="0" applyNumberFormat="1" applyFont="1" applyBorder="1" applyAlignment="1">
      <alignment vertical="center"/>
    </xf>
    <xf numFmtId="3" fontId="26" fillId="0" borderId="13" xfId="0" applyNumberFormat="1" applyFont="1" applyBorder="1" applyAlignment="1">
      <alignment vertical="center"/>
    </xf>
    <xf numFmtId="0" fontId="22" fillId="2" borderId="2" xfId="0" applyFont="1" applyFill="1" applyBorder="1" applyAlignment="1">
      <alignment vertical="center"/>
    </xf>
    <xf numFmtId="3" fontId="22" fillId="2" borderId="2" xfId="0" applyNumberFormat="1" applyFont="1" applyFill="1" applyBorder="1"/>
    <xf numFmtId="3" fontId="22" fillId="2" borderId="3" xfId="0" applyNumberFormat="1" applyFont="1" applyFill="1" applyBorder="1"/>
    <xf numFmtId="3" fontId="22" fillId="2" borderId="11" xfId="0" applyNumberFormat="1" applyFont="1" applyFill="1" applyBorder="1"/>
    <xf numFmtId="3" fontId="22" fillId="2" borderId="9" xfId="0" applyNumberFormat="1" applyFont="1" applyFill="1" applyBorder="1" applyAlignment="1">
      <alignment vertical="center"/>
    </xf>
    <xf numFmtId="3" fontId="22" fillId="2" borderId="10" xfId="0" applyNumberFormat="1" applyFont="1" applyFill="1" applyBorder="1" applyAlignment="1">
      <alignment vertical="center"/>
    </xf>
    <xf numFmtId="0" fontId="22" fillId="2" borderId="5" xfId="0" applyFont="1" applyFill="1" applyBorder="1" applyAlignment="1">
      <alignment vertical="center"/>
    </xf>
    <xf numFmtId="3" fontId="22" fillId="2" borderId="5" xfId="0" applyNumberFormat="1" applyFont="1" applyFill="1" applyBorder="1"/>
    <xf numFmtId="3" fontId="22" fillId="2" borderId="6" xfId="0" applyNumberFormat="1" applyFont="1" applyFill="1" applyBorder="1"/>
    <xf numFmtId="3" fontId="22" fillId="2" borderId="7" xfId="0" applyNumberFormat="1" applyFont="1" applyFill="1" applyBorder="1"/>
    <xf numFmtId="3" fontId="26" fillId="2" borderId="14" xfId="0" applyNumberFormat="1" applyFont="1" applyFill="1" applyBorder="1" applyAlignment="1">
      <alignment vertical="center"/>
    </xf>
    <xf numFmtId="3" fontId="26" fillId="2" borderId="13" xfId="0" applyNumberFormat="1" applyFont="1" applyFill="1" applyBorder="1" applyAlignment="1">
      <alignment vertical="center"/>
    </xf>
    <xf numFmtId="0" fontId="24" fillId="3" borderId="5" xfId="0" applyFont="1" applyFill="1" applyBorder="1" applyAlignment="1">
      <alignment horizontal="center"/>
    </xf>
    <xf numFmtId="0" fontId="24" fillId="3" borderId="6" xfId="0" applyFont="1" applyFill="1" applyBorder="1" applyAlignment="1">
      <alignment horizontal="center"/>
    </xf>
    <xf numFmtId="0" fontId="24" fillId="3" borderId="7" xfId="0" applyFont="1" applyFill="1" applyBorder="1" applyAlignment="1">
      <alignment horizontal="center"/>
    </xf>
    <xf numFmtId="0" fontId="24" fillId="3" borderId="5" xfId="0" quotePrefix="1" applyFont="1" applyFill="1" applyBorder="1" applyAlignment="1">
      <alignment horizontal="center"/>
    </xf>
    <xf numFmtId="0" fontId="29" fillId="2" borderId="1" xfId="0" applyFont="1" applyFill="1" applyBorder="1" applyAlignment="1">
      <alignment vertical="center"/>
    </xf>
    <xf numFmtId="3" fontId="29" fillId="2" borderId="2" xfId="0" applyNumberFormat="1" applyFont="1" applyFill="1" applyBorder="1" applyAlignment="1">
      <alignment horizontal="center" vertical="center"/>
    </xf>
    <xf numFmtId="3" fontId="29" fillId="2" borderId="3" xfId="0" applyNumberFormat="1" applyFont="1" applyFill="1" applyBorder="1" applyAlignment="1">
      <alignment horizontal="center" vertical="center"/>
    </xf>
    <xf numFmtId="3" fontId="29" fillId="2" borderId="11" xfId="0" applyNumberFormat="1" applyFont="1" applyFill="1" applyBorder="1" applyAlignment="1">
      <alignment horizontal="center" vertical="center"/>
    </xf>
    <xf numFmtId="0" fontId="29" fillId="2" borderId="8" xfId="0" applyFont="1" applyFill="1" applyBorder="1" applyAlignment="1">
      <alignment horizontal="left" vertical="center" indent="1"/>
    </xf>
    <xf numFmtId="3" fontId="29" fillId="2" borderId="9" xfId="0" applyNumberFormat="1" applyFont="1" applyFill="1" applyBorder="1" applyAlignment="1">
      <alignment horizontal="center" vertical="center"/>
    </xf>
    <xf numFmtId="3" fontId="29" fillId="2" borderId="0" xfId="0" applyNumberFormat="1" applyFont="1" applyFill="1" applyAlignment="1">
      <alignment horizontal="center" vertical="center"/>
    </xf>
    <xf numFmtId="3" fontId="29" fillId="2" borderId="10" xfId="0" applyNumberFormat="1" applyFont="1" applyFill="1" applyBorder="1" applyAlignment="1">
      <alignment horizontal="center" vertical="center"/>
    </xf>
    <xf numFmtId="0" fontId="34" fillId="2" borderId="8" xfId="0" applyFont="1" applyFill="1" applyBorder="1" applyAlignment="1">
      <alignment horizontal="left" vertical="center" indent="1"/>
    </xf>
    <xf numFmtId="3" fontId="34" fillId="2" borderId="9" xfId="0" applyNumberFormat="1" applyFont="1" applyFill="1" applyBorder="1" applyAlignment="1">
      <alignment horizontal="center" vertical="center"/>
    </xf>
    <xf numFmtId="3" fontId="34" fillId="2" borderId="0" xfId="0" applyNumberFormat="1" applyFont="1" applyFill="1" applyAlignment="1">
      <alignment horizontal="center" vertical="center"/>
    </xf>
    <xf numFmtId="3" fontId="34" fillId="2" borderId="10" xfId="0" applyNumberFormat="1" applyFont="1" applyFill="1" applyBorder="1" applyAlignment="1">
      <alignment horizontal="center" vertical="center"/>
    </xf>
    <xf numFmtId="10" fontId="22" fillId="0" borderId="9" xfId="0" applyNumberFormat="1" applyFont="1" applyBorder="1" applyAlignment="1">
      <alignment horizontal="center" vertical="center"/>
    </xf>
    <xf numFmtId="0" fontId="29" fillId="2" borderId="8" xfId="0" applyFont="1" applyFill="1" applyBorder="1" applyAlignment="1">
      <alignment vertical="center"/>
    </xf>
    <xf numFmtId="0" fontId="29" fillId="2" borderId="9" xfId="0" applyFont="1" applyFill="1" applyBorder="1" applyAlignment="1">
      <alignment horizontal="center" vertical="center"/>
    </xf>
    <xf numFmtId="0" fontId="29" fillId="2" borderId="0" xfId="0" applyFont="1" applyFill="1" applyAlignment="1">
      <alignment horizontal="center" vertical="center"/>
    </xf>
    <xf numFmtId="0" fontId="29" fillId="2" borderId="10" xfId="0" applyFont="1" applyFill="1" applyBorder="1" applyAlignment="1">
      <alignment horizontal="center" vertical="center"/>
    </xf>
    <xf numFmtId="0" fontId="29" fillId="2" borderId="4" xfId="0" applyFont="1" applyFill="1" applyBorder="1" applyAlignment="1">
      <alignment vertical="center"/>
    </xf>
    <xf numFmtId="3" fontId="29" fillId="2" borderId="5" xfId="0" applyNumberFormat="1" applyFont="1" applyFill="1" applyBorder="1" applyAlignment="1">
      <alignment horizontal="center" vertical="center"/>
    </xf>
    <xf numFmtId="3" fontId="29" fillId="2" borderId="6" xfId="0" applyNumberFormat="1" applyFont="1" applyFill="1" applyBorder="1" applyAlignment="1">
      <alignment horizontal="center" vertical="center"/>
    </xf>
    <xf numFmtId="3" fontId="29" fillId="2" borderId="7" xfId="0" applyNumberFormat="1" applyFont="1" applyFill="1" applyBorder="1" applyAlignment="1">
      <alignment horizontal="center" vertical="center"/>
    </xf>
    <xf numFmtId="0" fontId="29" fillId="2" borderId="12" xfId="0" applyFont="1" applyFill="1" applyBorder="1" applyAlignment="1">
      <alignment vertical="center"/>
    </xf>
    <xf numFmtId="3" fontId="29" fillId="2" borderId="14" xfId="0" applyNumberFormat="1" applyFont="1" applyFill="1" applyBorder="1" applyAlignment="1">
      <alignment horizontal="center" vertical="center"/>
    </xf>
    <xf numFmtId="3" fontId="29" fillId="2" borderId="13" xfId="0" applyNumberFormat="1" applyFont="1" applyFill="1" applyBorder="1" applyAlignment="1">
      <alignment horizontal="center" vertical="center"/>
    </xf>
    <xf numFmtId="3" fontId="29" fillId="2" borderId="15" xfId="0" applyNumberFormat="1" applyFont="1" applyFill="1" applyBorder="1" applyAlignment="1">
      <alignment horizontal="center" vertical="center"/>
    </xf>
    <xf numFmtId="0" fontId="28" fillId="0" borderId="13" xfId="0" applyFont="1" applyBorder="1"/>
    <xf numFmtId="0" fontId="34" fillId="2" borderId="0" xfId="0" applyFont="1" applyFill="1" applyAlignment="1">
      <alignment vertical="center"/>
    </xf>
    <xf numFmtId="0" fontId="36" fillId="4" borderId="0" xfId="0" applyFont="1" applyFill="1" applyAlignment="1">
      <alignment vertical="center"/>
    </xf>
    <xf numFmtId="0" fontId="36" fillId="4" borderId="9" xfId="0" applyFont="1" applyFill="1" applyBorder="1" applyAlignment="1">
      <alignment vertical="center"/>
    </xf>
    <xf numFmtId="0" fontId="24" fillId="4" borderId="0" xfId="0" applyFont="1" applyFill="1" applyAlignment="1">
      <alignment horizontal="center" vertical="center" wrapText="1"/>
    </xf>
    <xf numFmtId="0" fontId="24" fillId="4" borderId="6" xfId="0" applyFont="1" applyFill="1" applyBorder="1" applyAlignment="1">
      <alignment horizontal="center" vertical="center"/>
    </xf>
    <xf numFmtId="0" fontId="33" fillId="4" borderId="5" xfId="0" applyFont="1" applyFill="1" applyBorder="1" applyAlignment="1">
      <alignment horizontal="center"/>
    </xf>
    <xf numFmtId="0" fontId="24" fillId="4" borderId="7" xfId="0" applyFont="1" applyFill="1" applyBorder="1" applyAlignment="1">
      <alignment horizontal="center" vertical="center"/>
    </xf>
    <xf numFmtId="0" fontId="27" fillId="3" borderId="6" xfId="0" applyFont="1" applyFill="1" applyBorder="1"/>
    <xf numFmtId="0" fontId="29" fillId="0" borderId="1" xfId="0" applyFont="1" applyBorder="1" applyAlignment="1">
      <alignment vertical="center"/>
    </xf>
    <xf numFmtId="0" fontId="29" fillId="0" borderId="8" xfId="0" applyFont="1" applyBorder="1" applyAlignment="1">
      <alignment horizontal="left" vertical="center" indent="1"/>
    </xf>
    <xf numFmtId="3" fontId="29" fillId="0" borderId="9" xfId="0" applyNumberFormat="1" applyFont="1" applyBorder="1" applyAlignment="1">
      <alignment horizontal="center" vertical="center"/>
    </xf>
    <xf numFmtId="3" fontId="29" fillId="0" borderId="0" xfId="0" applyNumberFormat="1" applyFont="1" applyAlignment="1">
      <alignment horizontal="center" vertical="center"/>
    </xf>
    <xf numFmtId="3" fontId="29" fillId="0" borderId="10" xfId="0" applyNumberFormat="1" applyFont="1" applyBorder="1" applyAlignment="1">
      <alignment horizontal="center" vertical="center"/>
    </xf>
    <xf numFmtId="0" fontId="34" fillId="0" borderId="8" xfId="0" applyFont="1" applyBorder="1" applyAlignment="1">
      <alignment horizontal="left" vertical="center" indent="1"/>
    </xf>
    <xf numFmtId="3" fontId="34" fillId="0" borderId="9" xfId="0" applyNumberFormat="1" applyFont="1" applyBorder="1" applyAlignment="1">
      <alignment horizontal="center" vertical="center"/>
    </xf>
    <xf numFmtId="3" fontId="34" fillId="0" borderId="0" xfId="0" applyNumberFormat="1" applyFont="1" applyAlignment="1">
      <alignment horizontal="center" vertical="center"/>
    </xf>
    <xf numFmtId="3" fontId="34" fillId="0" borderId="10" xfId="0" applyNumberFormat="1" applyFont="1" applyBorder="1" applyAlignment="1">
      <alignment horizontal="center" vertical="center"/>
    </xf>
    <xf numFmtId="0" fontId="34" fillId="0" borderId="9" xfId="0" applyFont="1" applyBorder="1" applyAlignment="1">
      <alignment horizontal="center" vertical="center"/>
    </xf>
    <xf numFmtId="0" fontId="34" fillId="0" borderId="0" xfId="0" applyFont="1" applyAlignment="1">
      <alignment horizontal="center" vertical="center"/>
    </xf>
    <xf numFmtId="0" fontId="34" fillId="0" borderId="10" xfId="0" applyFont="1" applyBorder="1" applyAlignment="1">
      <alignment horizontal="center" vertical="center"/>
    </xf>
    <xf numFmtId="10" fontId="22" fillId="0" borderId="10" xfId="0" applyNumberFormat="1" applyFont="1" applyBorder="1" applyAlignment="1">
      <alignment horizontal="center" vertical="center"/>
    </xf>
    <xf numFmtId="0" fontId="29" fillId="0" borderId="8" xfId="0" applyFont="1" applyBorder="1" applyAlignment="1">
      <alignment vertical="center"/>
    </xf>
    <xf numFmtId="0" fontId="29" fillId="0" borderId="9" xfId="0" applyFont="1" applyBorder="1" applyAlignment="1">
      <alignment horizontal="center" vertical="center"/>
    </xf>
    <xf numFmtId="0" fontId="29" fillId="0" borderId="0" xfId="0" applyFont="1" applyAlignment="1">
      <alignment horizontal="center" vertical="center"/>
    </xf>
    <xf numFmtId="0" fontId="29" fillId="0" borderId="10" xfId="0" applyFont="1" applyBorder="1" applyAlignment="1">
      <alignment horizontal="center" vertical="center"/>
    </xf>
    <xf numFmtId="0" fontId="29" fillId="0" borderId="4" xfId="0" applyFont="1" applyBorder="1" applyAlignment="1">
      <alignment vertical="center"/>
    </xf>
    <xf numFmtId="0" fontId="29" fillId="0" borderId="5" xfId="0" applyFont="1" applyBorder="1" applyAlignment="1">
      <alignment horizontal="center" vertical="center"/>
    </xf>
    <xf numFmtId="0" fontId="29" fillId="0" borderId="6" xfId="0" applyFont="1" applyBorder="1" applyAlignment="1">
      <alignment horizontal="center" vertical="center"/>
    </xf>
    <xf numFmtId="0" fontId="29" fillId="2" borderId="6" xfId="0" applyFont="1" applyFill="1" applyBorder="1" applyAlignment="1">
      <alignment horizontal="center" vertical="center"/>
    </xf>
    <xf numFmtId="0" fontId="29" fillId="2" borderId="7" xfId="0" applyFont="1" applyFill="1" applyBorder="1" applyAlignment="1">
      <alignment horizontal="center" vertical="center"/>
    </xf>
    <xf numFmtId="0" fontId="29" fillId="0" borderId="7" xfId="0" applyFont="1" applyBorder="1" applyAlignment="1">
      <alignment horizontal="center" vertical="center"/>
    </xf>
    <xf numFmtId="3" fontId="29" fillId="0" borderId="14" xfId="0" applyNumberFormat="1" applyFont="1" applyBorder="1" applyAlignment="1">
      <alignment horizontal="center" vertical="center"/>
    </xf>
    <xf numFmtId="3" fontId="29" fillId="0" borderId="13" xfId="0" applyNumberFormat="1" applyFont="1" applyBorder="1" applyAlignment="1">
      <alignment horizontal="center" vertical="center"/>
    </xf>
    <xf numFmtId="3" fontId="29" fillId="0" borderId="15" xfId="0" applyNumberFormat="1" applyFont="1" applyBorder="1" applyAlignment="1">
      <alignment horizontal="center" vertical="center"/>
    </xf>
    <xf numFmtId="0" fontId="24" fillId="3" borderId="2" xfId="0" applyFont="1" applyFill="1" applyBorder="1" applyAlignment="1">
      <alignment vertical="top"/>
    </xf>
    <xf numFmtId="0" fontId="24" fillId="3" borderId="9" xfId="0" quotePrefix="1" applyFont="1" applyFill="1" applyBorder="1" applyAlignment="1">
      <alignment vertical="top"/>
    </xf>
    <xf numFmtId="0" fontId="24" fillId="3" borderId="0" xfId="0" applyFont="1" applyFill="1" applyAlignment="1">
      <alignment horizontal="center" vertical="top"/>
    </xf>
    <xf numFmtId="17" fontId="24" fillId="3" borderId="5" xfId="0" quotePrefix="1" applyNumberFormat="1" applyFont="1" applyFill="1" applyBorder="1" applyAlignment="1">
      <alignment horizontal="center" vertical="center"/>
    </xf>
    <xf numFmtId="17" fontId="24" fillId="3" borderId="6" xfId="0" quotePrefix="1" applyNumberFormat="1" applyFont="1" applyFill="1" applyBorder="1" applyAlignment="1">
      <alignment horizontal="center" vertical="center"/>
    </xf>
    <xf numFmtId="17" fontId="24" fillId="3" borderId="7" xfId="0" quotePrefix="1" applyNumberFormat="1" applyFont="1" applyFill="1" applyBorder="1" applyAlignment="1">
      <alignment horizontal="center" vertical="center"/>
    </xf>
    <xf numFmtId="3" fontId="34" fillId="0" borderId="0" xfId="0" applyNumberFormat="1" applyFont="1" applyAlignment="1">
      <alignment vertical="center"/>
    </xf>
    <xf numFmtId="10" fontId="22" fillId="0" borderId="2" xfId="0" applyNumberFormat="1" applyFont="1" applyBorder="1" applyAlignment="1">
      <alignment horizontal="center" vertical="center"/>
    </xf>
    <xf numFmtId="10" fontId="22" fillId="0" borderId="3" xfId="0" applyNumberFormat="1" applyFont="1" applyBorder="1" applyAlignment="1">
      <alignment horizontal="center" vertical="center"/>
    </xf>
    <xf numFmtId="0" fontId="26" fillId="0" borderId="14" xfId="0" applyFont="1" applyBorder="1" applyAlignment="1">
      <alignment vertical="center"/>
    </xf>
    <xf numFmtId="0" fontId="22" fillId="0" borderId="1" xfId="0" applyFont="1" applyBorder="1"/>
    <xf numFmtId="3" fontId="22" fillId="0" borderId="2" xfId="0" applyNumberFormat="1" applyFont="1" applyBorder="1"/>
    <xf numFmtId="3" fontId="22" fillId="0" borderId="3" xfId="0" applyNumberFormat="1" applyFont="1" applyBorder="1"/>
    <xf numFmtId="3" fontId="34" fillId="0" borderId="11" xfId="0" applyNumberFormat="1" applyFont="1" applyBorder="1"/>
    <xf numFmtId="3" fontId="34" fillId="0" borderId="10" xfId="0" applyNumberFormat="1" applyFont="1" applyBorder="1"/>
    <xf numFmtId="0" fontId="26" fillId="0" borderId="14" xfId="0" applyFont="1" applyBorder="1"/>
    <xf numFmtId="3" fontId="26" fillId="0" borderId="14" xfId="0" applyNumberFormat="1" applyFont="1" applyBorder="1"/>
    <xf numFmtId="3" fontId="26" fillId="0" borderId="13" xfId="0" applyNumberFormat="1" applyFont="1" applyBorder="1"/>
    <xf numFmtId="0" fontId="24" fillId="3" borderId="9" xfId="0" applyFont="1" applyFill="1" applyBorder="1" applyAlignment="1">
      <alignment vertical="top"/>
    </xf>
    <xf numFmtId="6" fontId="24" fillId="3" borderId="0" xfId="0" quotePrefix="1" applyNumberFormat="1" applyFont="1" applyFill="1"/>
    <xf numFmtId="0" fontId="24" fillId="4" borderId="9" xfId="0" applyFont="1" applyFill="1" applyBorder="1" applyAlignment="1">
      <alignment horizontal="center" vertical="top"/>
    </xf>
    <xf numFmtId="0" fontId="24" fillId="4" borderId="0" xfId="0" applyFont="1" applyFill="1" applyAlignment="1">
      <alignment horizontal="center" vertical="top"/>
    </xf>
    <xf numFmtId="0" fontId="24" fillId="4" borderId="10" xfId="0" applyFont="1" applyFill="1" applyBorder="1" applyAlignment="1">
      <alignment horizontal="center" vertical="top"/>
    </xf>
    <xf numFmtId="3" fontId="22" fillId="0" borderId="10" xfId="0" applyNumberFormat="1" applyFont="1" applyBorder="1"/>
    <xf numFmtId="3" fontId="22" fillId="0" borderId="6" xfId="0" applyNumberFormat="1" applyFont="1" applyBorder="1"/>
    <xf numFmtId="3" fontId="22" fillId="0" borderId="7" xfId="0" applyNumberFormat="1" applyFont="1" applyBorder="1"/>
    <xf numFmtId="3" fontId="26" fillId="0" borderId="15" xfId="0" applyNumberFormat="1" applyFont="1" applyBorder="1" applyAlignment="1">
      <alignment vertical="center"/>
    </xf>
    <xf numFmtId="3" fontId="34" fillId="0" borderId="2" xfId="0" applyNumberFormat="1" applyFont="1" applyBorder="1"/>
    <xf numFmtId="3" fontId="34" fillId="0" borderId="3" xfId="0" applyNumberFormat="1" applyFont="1" applyBorder="1"/>
    <xf numFmtId="3" fontId="34" fillId="0" borderId="9" xfId="0" applyNumberFormat="1" applyFont="1" applyBorder="1"/>
    <xf numFmtId="3" fontId="34" fillId="0" borderId="0" xfId="0" applyNumberFormat="1" applyFont="1"/>
    <xf numFmtId="3" fontId="29" fillId="0" borderId="14" xfId="0" applyNumberFormat="1" applyFont="1" applyBorder="1" applyAlignment="1">
      <alignment vertical="center"/>
    </xf>
    <xf numFmtId="0" fontId="24" fillId="3" borderId="5" xfId="0" quotePrefix="1" applyFont="1" applyFill="1" applyBorder="1" applyAlignment="1">
      <alignment horizontal="center" vertical="center"/>
    </xf>
    <xf numFmtId="0" fontId="24" fillId="3" borderId="6" xfId="0" quotePrefix="1" applyFont="1" applyFill="1" applyBorder="1" applyAlignment="1">
      <alignment horizontal="center" vertical="center"/>
    </xf>
    <xf numFmtId="0" fontId="24" fillId="3" borderId="7" xfId="0" quotePrefix="1" applyFont="1" applyFill="1" applyBorder="1" applyAlignment="1">
      <alignment horizontal="center" vertical="center"/>
    </xf>
    <xf numFmtId="0" fontId="24" fillId="3" borderId="5" xfId="0" applyFont="1" applyFill="1" applyBorder="1" applyAlignment="1">
      <alignment horizontal="center" vertical="center"/>
    </xf>
    <xf numFmtId="0" fontId="24" fillId="3" borderId="6" xfId="0" applyFont="1" applyFill="1" applyBorder="1" applyAlignment="1">
      <alignment horizontal="center" vertical="center"/>
    </xf>
    <xf numFmtId="10" fontId="28" fillId="0" borderId="0" xfId="0" applyNumberFormat="1" applyFont="1"/>
    <xf numFmtId="0" fontId="22" fillId="0" borderId="5" xfId="0" applyFont="1" applyBorder="1"/>
    <xf numFmtId="10" fontId="28" fillId="0" borderId="6" xfId="0" applyNumberFormat="1" applyFont="1" applyBorder="1"/>
    <xf numFmtId="0" fontId="22" fillId="2" borderId="5" xfId="0" applyFont="1" applyFill="1" applyBorder="1" applyAlignment="1">
      <alignment horizontal="center"/>
    </xf>
    <xf numFmtId="0" fontId="22" fillId="2" borderId="6" xfId="0" applyFont="1" applyFill="1" applyBorder="1" applyAlignment="1">
      <alignment horizontal="center"/>
    </xf>
    <xf numFmtId="0" fontId="24" fillId="3" borderId="1" xfId="0" applyFont="1" applyFill="1" applyBorder="1" applyAlignment="1">
      <alignment vertical="top" wrapText="1"/>
    </xf>
    <xf numFmtId="0" fontId="24" fillId="3" borderId="9" xfId="0" quotePrefix="1" applyFont="1" applyFill="1" applyBorder="1" applyAlignment="1">
      <alignment vertical="top" wrapText="1"/>
    </xf>
    <xf numFmtId="0" fontId="22" fillId="0" borderId="1" xfId="0" applyFont="1" applyBorder="1" applyAlignment="1">
      <alignment vertical="center"/>
    </xf>
    <xf numFmtId="3" fontId="22" fillId="0" borderId="2" xfId="0" applyNumberFormat="1" applyFont="1" applyBorder="1" applyAlignment="1">
      <alignment horizontal="center" vertical="center"/>
    </xf>
    <xf numFmtId="3" fontId="22" fillId="0" borderId="3" xfId="0" applyNumberFormat="1" applyFont="1" applyBorder="1" applyAlignment="1">
      <alignment horizontal="center" vertical="center"/>
    </xf>
    <xf numFmtId="3" fontId="22" fillId="0" borderId="11" xfId="0" applyNumberFormat="1" applyFont="1" applyBorder="1" applyAlignment="1">
      <alignment horizontal="center" vertical="center"/>
    </xf>
    <xf numFmtId="0" fontId="22" fillId="0" borderId="8" xfId="0" applyFont="1" applyBorder="1" applyAlignment="1">
      <alignment vertical="center"/>
    </xf>
    <xf numFmtId="3" fontId="22" fillId="0" borderId="9" xfId="0" applyNumberFormat="1" applyFont="1" applyBorder="1" applyAlignment="1">
      <alignment horizontal="center" vertical="center"/>
    </xf>
    <xf numFmtId="3" fontId="22" fillId="0" borderId="0" xfId="0" applyNumberFormat="1" applyFont="1" applyAlignment="1">
      <alignment horizontal="center" vertical="center"/>
    </xf>
    <xf numFmtId="3" fontId="22" fillId="0" borderId="10" xfId="0" applyNumberFormat="1" applyFont="1" applyBorder="1" applyAlignment="1">
      <alignment horizontal="center" vertical="center"/>
    </xf>
    <xf numFmtId="0" fontId="26" fillId="0" borderId="4" xfId="0" applyFont="1" applyBorder="1" applyAlignment="1">
      <alignment vertical="center" wrapText="1"/>
    </xf>
    <xf numFmtId="3" fontId="26" fillId="0" borderId="5" xfId="0" applyNumberFormat="1" applyFont="1" applyBorder="1" applyAlignment="1">
      <alignment horizontal="center" vertical="center"/>
    </xf>
    <xf numFmtId="3" fontId="26" fillId="0" borderId="6" xfId="0" applyNumberFormat="1" applyFont="1" applyBorder="1" applyAlignment="1">
      <alignment horizontal="center" vertical="center"/>
    </xf>
    <xf numFmtId="3" fontId="26" fillId="0" borderId="7" xfId="0" applyNumberFormat="1" applyFont="1" applyBorder="1" applyAlignment="1">
      <alignment horizontal="center" vertical="center"/>
    </xf>
    <xf numFmtId="10" fontId="22" fillId="2" borderId="9" xfId="0" applyNumberFormat="1" applyFont="1" applyFill="1" applyBorder="1" applyAlignment="1">
      <alignment horizontal="center"/>
    </xf>
    <xf numFmtId="0" fontId="22" fillId="0" borderId="4" xfId="0" applyFont="1" applyBorder="1" applyAlignment="1">
      <alignment vertical="center" wrapText="1"/>
    </xf>
    <xf numFmtId="0" fontId="22" fillId="2" borderId="5" xfId="0" applyFont="1" applyFill="1" applyBorder="1" applyAlignment="1">
      <alignment horizontal="center" vertical="center"/>
    </xf>
    <xf numFmtId="0" fontId="22" fillId="2" borderId="6" xfId="0" applyFont="1" applyFill="1" applyBorder="1" applyAlignment="1">
      <alignment horizontal="center" vertical="center"/>
    </xf>
    <xf numFmtId="0" fontId="34" fillId="0" borderId="0" xfId="0" applyFont="1"/>
    <xf numFmtId="0" fontId="24" fillId="3" borderId="1" xfId="0" applyFont="1" applyFill="1" applyBorder="1" applyAlignment="1">
      <alignment vertical="top"/>
    </xf>
    <xf numFmtId="6" fontId="24" fillId="3" borderId="8" xfId="0" quotePrefix="1" applyNumberFormat="1" applyFont="1" applyFill="1" applyBorder="1" applyAlignment="1">
      <alignment vertical="center"/>
    </xf>
    <xf numFmtId="0" fontId="26" fillId="0" borderId="12" xfId="0" applyFont="1" applyBorder="1" applyAlignment="1">
      <alignment vertical="center"/>
    </xf>
    <xf numFmtId="0" fontId="22" fillId="0" borderId="12" xfId="0" applyFont="1" applyBorder="1" applyAlignment="1">
      <alignment vertical="center"/>
    </xf>
    <xf numFmtId="3" fontId="22" fillId="0" borderId="14" xfId="0" applyNumberFormat="1" applyFont="1" applyBorder="1" applyAlignment="1">
      <alignment vertical="center"/>
    </xf>
    <xf numFmtId="3" fontId="22" fillId="0" borderId="13" xfId="0" applyNumberFormat="1" applyFont="1" applyBorder="1" applyAlignment="1">
      <alignment vertical="center"/>
    </xf>
    <xf numFmtId="0" fontId="22" fillId="2" borderId="4" xfId="0" applyFont="1" applyFill="1" applyBorder="1"/>
    <xf numFmtId="0" fontId="26" fillId="2" borderId="1" xfId="0" applyFont="1" applyFill="1" applyBorder="1" applyAlignment="1">
      <alignment vertical="center"/>
    </xf>
    <xf numFmtId="10" fontId="26" fillId="0" borderId="9" xfId="0" applyNumberFormat="1" applyFont="1" applyBorder="1" applyAlignment="1">
      <alignment vertical="center"/>
    </xf>
    <xf numFmtId="10" fontId="26" fillId="0" borderId="0" xfId="0" applyNumberFormat="1" applyFont="1" applyAlignment="1">
      <alignment vertical="center"/>
    </xf>
    <xf numFmtId="10" fontId="26" fillId="0" borderId="10" xfId="0" applyNumberFormat="1" applyFont="1" applyBorder="1" applyAlignment="1">
      <alignment vertical="center"/>
    </xf>
    <xf numFmtId="0" fontId="26" fillId="2" borderId="8" xfId="0" applyFont="1" applyFill="1" applyBorder="1" applyAlignment="1">
      <alignment vertical="center"/>
    </xf>
    <xf numFmtId="0" fontId="26" fillId="0" borderId="8" xfId="0" applyFont="1" applyBorder="1" applyAlignment="1">
      <alignment vertical="center"/>
    </xf>
    <xf numFmtId="0" fontId="22" fillId="2" borderId="8" xfId="0" applyFont="1" applyFill="1" applyBorder="1" applyAlignment="1">
      <alignment vertical="center"/>
    </xf>
    <xf numFmtId="0" fontId="22" fillId="2" borderId="4" xfId="0" applyFont="1" applyFill="1" applyBorder="1" applyAlignment="1">
      <alignment vertical="center"/>
    </xf>
    <xf numFmtId="0" fontId="22" fillId="0" borderId="5" xfId="0" applyFont="1" applyBorder="1" applyAlignment="1">
      <alignment horizontal="center"/>
    </xf>
    <xf numFmtId="0" fontId="22" fillId="0" borderId="6" xfId="0" applyFont="1" applyBorder="1" applyAlignment="1">
      <alignment horizontal="center"/>
    </xf>
    <xf numFmtId="0" fontId="38" fillId="0" borderId="0" xfId="0" applyFont="1" applyAlignment="1">
      <alignment vertical="center"/>
    </xf>
    <xf numFmtId="0" fontId="39" fillId="0" borderId="0" xfId="0" applyFont="1"/>
    <xf numFmtId="0" fontId="24" fillId="3" borderId="8" xfId="0" quotePrefix="1" applyFont="1" applyFill="1" applyBorder="1" applyAlignment="1">
      <alignment vertical="top"/>
    </xf>
    <xf numFmtId="0" fontId="26" fillId="0" borderId="2" xfId="0" applyFont="1" applyBorder="1"/>
    <xf numFmtId="3" fontId="26" fillId="0" borderId="3" xfId="0" applyNumberFormat="1" applyFont="1" applyBorder="1" applyAlignment="1">
      <alignment horizontal="center"/>
    </xf>
    <xf numFmtId="0" fontId="22" fillId="0" borderId="9" xfId="0" applyFont="1" applyBorder="1" applyAlignment="1">
      <alignment horizontal="left" indent="1"/>
    </xf>
    <xf numFmtId="10" fontId="26" fillId="0" borderId="9" xfId="0" applyNumberFormat="1" applyFont="1" applyBorder="1" applyAlignment="1">
      <alignment horizontal="center"/>
    </xf>
    <xf numFmtId="0" fontId="22" fillId="0" borderId="9" xfId="0" applyFont="1" applyBorder="1" applyAlignment="1">
      <alignment horizontal="left" vertical="center" indent="1"/>
    </xf>
    <xf numFmtId="3" fontId="26" fillId="0" borderId="13" xfId="0" applyNumberFormat="1" applyFont="1" applyBorder="1" applyAlignment="1">
      <alignment horizontal="center"/>
    </xf>
    <xf numFmtId="3" fontId="26" fillId="0" borderId="13" xfId="0" applyNumberFormat="1" applyFont="1" applyBorder="1" applyAlignment="1">
      <alignment horizontal="center" vertical="center"/>
    </xf>
    <xf numFmtId="3" fontId="26" fillId="0" borderId="15" xfId="0" applyNumberFormat="1" applyFont="1" applyBorder="1" applyAlignment="1">
      <alignment horizontal="center" vertical="center"/>
    </xf>
    <xf numFmtId="0" fontId="22" fillId="0" borderId="2" xfId="0" applyFont="1" applyBorder="1"/>
    <xf numFmtId="3" fontId="22" fillId="0" borderId="13" xfId="0" applyNumberFormat="1" applyFont="1" applyBorder="1" applyAlignment="1">
      <alignment horizontal="center"/>
    </xf>
    <xf numFmtId="10" fontId="26" fillId="0" borderId="3" xfId="0" applyNumberFormat="1" applyFont="1" applyBorder="1" applyAlignment="1">
      <alignment horizontal="center"/>
    </xf>
    <xf numFmtId="10" fontId="26" fillId="0" borderId="6" xfId="0" applyNumberFormat="1" applyFont="1" applyBorder="1" applyAlignment="1">
      <alignment horizontal="center"/>
    </xf>
    <xf numFmtId="10" fontId="26" fillId="0" borderId="5" xfId="0" applyNumberFormat="1" applyFont="1" applyBorder="1" applyAlignment="1">
      <alignment horizontal="center"/>
    </xf>
    <xf numFmtId="0" fontId="22" fillId="0" borderId="0" xfId="0" applyFont="1" applyAlignment="1">
      <alignment vertical="center" wrapText="1"/>
    </xf>
    <xf numFmtId="0" fontId="22" fillId="0" borderId="2" xfId="0" applyFont="1" applyBorder="1" applyAlignment="1">
      <alignment vertical="center"/>
    </xf>
    <xf numFmtId="0" fontId="26" fillId="0" borderId="0" xfId="0" applyFont="1" applyAlignment="1">
      <alignment horizontal="center" vertical="center"/>
    </xf>
    <xf numFmtId="6" fontId="24" fillId="3" borderId="8" xfId="0" quotePrefix="1" applyNumberFormat="1" applyFont="1" applyFill="1" applyBorder="1" applyAlignment="1">
      <alignment vertical="center" wrapText="1"/>
    </xf>
    <xf numFmtId="0" fontId="34" fillId="0" borderId="1" xfId="0" applyFont="1" applyBorder="1" applyAlignment="1">
      <alignment vertical="center"/>
    </xf>
    <xf numFmtId="0" fontId="34" fillId="0" borderId="8" xfId="0" applyFont="1" applyBorder="1" applyAlignment="1">
      <alignment vertical="center"/>
    </xf>
    <xf numFmtId="0" fontId="29" fillId="0" borderId="12" xfId="0" applyFont="1" applyBorder="1" applyAlignment="1">
      <alignment vertical="center" wrapText="1"/>
    </xf>
    <xf numFmtId="3" fontId="26" fillId="0" borderId="5" xfId="0" applyNumberFormat="1" applyFont="1" applyBorder="1" applyAlignment="1">
      <alignment vertical="center"/>
    </xf>
    <xf numFmtId="0" fontId="26" fillId="0" borderId="6" xfId="0" applyFont="1" applyBorder="1" applyAlignment="1">
      <alignment vertical="center"/>
    </xf>
    <xf numFmtId="3" fontId="26" fillId="0" borderId="7" xfId="0" applyNumberFormat="1" applyFont="1" applyBorder="1" applyAlignment="1">
      <alignment vertical="center"/>
    </xf>
    <xf numFmtId="0" fontId="24" fillId="4" borderId="8" xfId="0" applyFont="1" applyFill="1" applyBorder="1" applyAlignment="1">
      <alignment vertical="top"/>
    </xf>
    <xf numFmtId="0" fontId="24" fillId="4" borderId="8" xfId="0" quotePrefix="1" applyFont="1" applyFill="1" applyBorder="1" applyAlignment="1">
      <alignment vertical="top"/>
    </xf>
    <xf numFmtId="0" fontId="26" fillId="2" borderId="12" xfId="0" applyFont="1" applyFill="1" applyBorder="1" applyAlignment="1">
      <alignment vertical="center"/>
    </xf>
    <xf numFmtId="3" fontId="26" fillId="2" borderId="5" xfId="0" applyNumberFormat="1" applyFont="1" applyFill="1" applyBorder="1" applyAlignment="1">
      <alignment horizontal="center" vertical="center"/>
    </xf>
    <xf numFmtId="3" fontId="26" fillId="2" borderId="6" xfId="0" applyNumberFormat="1" applyFont="1" applyFill="1" applyBorder="1" applyAlignment="1">
      <alignment horizontal="center" vertical="center"/>
    </xf>
    <xf numFmtId="3" fontId="26" fillId="2" borderId="7" xfId="0" applyNumberFormat="1" applyFont="1" applyFill="1" applyBorder="1" applyAlignment="1">
      <alignment horizontal="center" vertical="center"/>
    </xf>
    <xf numFmtId="0" fontId="24" fillId="3" borderId="1" xfId="0" applyFont="1" applyFill="1" applyBorder="1" applyAlignment="1">
      <alignment vertical="center"/>
    </xf>
    <xf numFmtId="0" fontId="24" fillId="3" borderId="7" xfId="0" applyFont="1" applyFill="1" applyBorder="1" applyAlignment="1">
      <alignment horizontal="center" vertical="center"/>
    </xf>
    <xf numFmtId="0" fontId="34" fillId="0" borderId="8" xfId="0" applyFont="1" applyBorder="1"/>
    <xf numFmtId="3" fontId="28" fillId="9" borderId="9" xfId="0" applyNumberFormat="1" applyFont="1" applyFill="1" applyBorder="1"/>
    <xf numFmtId="3" fontId="28" fillId="9" borderId="0" xfId="0" applyNumberFormat="1" applyFont="1" applyFill="1"/>
    <xf numFmtId="3" fontId="28" fillId="6" borderId="0" xfId="0" applyNumberFormat="1" applyFont="1" applyFill="1"/>
    <xf numFmtId="165" fontId="22" fillId="6" borderId="2" xfId="22" applyNumberFormat="1" applyFont="1" applyFill="1" applyBorder="1" applyAlignment="1">
      <alignment horizontal="center"/>
    </xf>
    <xf numFmtId="165" fontId="22" fillId="6" borderId="11" xfId="22" applyNumberFormat="1" applyFont="1" applyFill="1" applyBorder="1" applyAlignment="1">
      <alignment horizontal="center"/>
    </xf>
    <xf numFmtId="0" fontId="34" fillId="6" borderId="8" xfId="0" applyFont="1" applyFill="1" applyBorder="1"/>
    <xf numFmtId="167" fontId="22" fillId="6" borderId="9" xfId="23" applyNumberFormat="1" applyFont="1" applyFill="1" applyBorder="1"/>
    <xf numFmtId="167" fontId="22" fillId="6" borderId="0" xfId="23" applyNumberFormat="1" applyFont="1" applyFill="1" applyBorder="1"/>
    <xf numFmtId="165" fontId="22" fillId="6" borderId="9" xfId="22" applyNumberFormat="1" applyFont="1" applyFill="1" applyBorder="1" applyAlignment="1">
      <alignment horizontal="center"/>
    </xf>
    <xf numFmtId="165" fontId="22" fillId="6" borderId="10" xfId="22" applyNumberFormat="1" applyFont="1" applyFill="1" applyBorder="1" applyAlignment="1">
      <alignment horizontal="center"/>
    </xf>
    <xf numFmtId="0" fontId="34" fillId="0" borderId="4" xfId="0" applyFont="1" applyBorder="1" applyAlignment="1">
      <alignment vertical="center"/>
    </xf>
    <xf numFmtId="167" fontId="26" fillId="6" borderId="14" xfId="23" applyNumberFormat="1" applyFont="1" applyFill="1" applyBorder="1"/>
    <xf numFmtId="167" fontId="26" fillId="6" borderId="13" xfId="23" applyNumberFormat="1" applyFont="1" applyFill="1" applyBorder="1"/>
    <xf numFmtId="165" fontId="26" fillId="6" borderId="14" xfId="22" applyNumberFormat="1" applyFont="1" applyFill="1" applyBorder="1" applyAlignment="1">
      <alignment horizontal="center"/>
    </xf>
    <xf numFmtId="165" fontId="26" fillId="6" borderId="15" xfId="22" applyNumberFormat="1" applyFont="1" applyFill="1" applyBorder="1" applyAlignment="1">
      <alignment horizontal="center"/>
    </xf>
    <xf numFmtId="167" fontId="22" fillId="6" borderId="2" xfId="23" applyNumberFormat="1" applyFont="1" applyFill="1" applyBorder="1"/>
    <xf numFmtId="167" fontId="22" fillId="6" borderId="3" xfId="23" applyNumberFormat="1" applyFont="1" applyFill="1" applyBorder="1"/>
    <xf numFmtId="167" fontId="22" fillId="6" borderId="11" xfId="23" applyNumberFormat="1" applyFont="1" applyFill="1" applyBorder="1"/>
    <xf numFmtId="167" fontId="22" fillId="6" borderId="10" xfId="23" applyNumberFormat="1" applyFont="1" applyFill="1" applyBorder="1"/>
    <xf numFmtId="0" fontId="29" fillId="6" borderId="12" xfId="0" applyFont="1" applyFill="1" applyBorder="1" applyAlignment="1">
      <alignment horizontal="left" vertical="center"/>
    </xf>
    <xf numFmtId="167" fontId="26" fillId="6" borderId="15" xfId="23" applyNumberFormat="1" applyFont="1" applyFill="1" applyBorder="1"/>
    <xf numFmtId="0" fontId="24" fillId="3" borderId="8" xfId="0" applyFont="1" applyFill="1" applyBorder="1" applyAlignment="1">
      <alignment vertical="top"/>
    </xf>
    <xf numFmtId="0" fontId="26" fillId="2" borderId="14" xfId="0" applyFont="1" applyFill="1" applyBorder="1"/>
    <xf numFmtId="3" fontId="26" fillId="0" borderId="14" xfId="0" applyNumberFormat="1" applyFont="1" applyBorder="1" applyAlignment="1">
      <alignment horizontal="center" vertical="center"/>
    </xf>
    <xf numFmtId="0" fontId="42" fillId="0" borderId="0" xfId="0" applyFont="1"/>
    <xf numFmtId="0" fontId="42" fillId="0" borderId="0" xfId="0" applyFont="1" applyAlignment="1">
      <alignment horizontal="center"/>
    </xf>
    <xf numFmtId="0" fontId="24" fillId="3" borderId="8" xfId="0" applyFont="1" applyFill="1" applyBorder="1" applyAlignment="1">
      <alignment vertical="top" wrapText="1"/>
    </xf>
    <xf numFmtId="6" fontId="24" fillId="3" borderId="8" xfId="0" quotePrefix="1" applyNumberFormat="1" applyFont="1" applyFill="1" applyBorder="1" applyAlignment="1">
      <alignment horizontal="left" vertical="center" wrapText="1"/>
    </xf>
    <xf numFmtId="0" fontId="22" fillId="0" borderId="1" xfId="0" applyFont="1" applyBorder="1" applyAlignment="1">
      <alignment wrapText="1"/>
    </xf>
    <xf numFmtId="0" fontId="22" fillId="2" borderId="8" xfId="0" applyFont="1" applyFill="1" applyBorder="1" applyAlignment="1">
      <alignment vertical="center" wrapText="1"/>
    </xf>
    <xf numFmtId="10" fontId="22" fillId="0" borderId="0" xfId="0" applyNumberFormat="1" applyFont="1" applyAlignment="1">
      <alignment horizontal="right"/>
    </xf>
    <xf numFmtId="10" fontId="22" fillId="0" borderId="10" xfId="0" applyNumberFormat="1" applyFont="1" applyBorder="1" applyAlignment="1">
      <alignment horizontal="right"/>
    </xf>
    <xf numFmtId="0" fontId="22" fillId="2" borderId="4" xfId="0" applyFont="1" applyFill="1" applyBorder="1" applyAlignment="1">
      <alignment vertical="center" wrapText="1"/>
    </xf>
    <xf numFmtId="10" fontId="22" fillId="0" borderId="6" xfId="0" applyNumberFormat="1" applyFont="1" applyBorder="1" applyAlignment="1">
      <alignment horizontal="right"/>
    </xf>
    <xf numFmtId="10" fontId="22" fillId="0" borderId="7" xfId="0" applyNumberFormat="1" applyFont="1" applyBorder="1" applyAlignment="1">
      <alignment horizontal="right"/>
    </xf>
    <xf numFmtId="0" fontId="22" fillId="0" borderId="5" xfId="0" applyFont="1" applyBorder="1" applyAlignment="1">
      <alignment horizontal="center" vertical="center"/>
    </xf>
    <xf numFmtId="0" fontId="22" fillId="2" borderId="0" xfId="0" applyFont="1" applyFill="1" applyAlignment="1">
      <alignment horizontal="left" vertical="top" wrapText="1"/>
    </xf>
    <xf numFmtId="0" fontId="24" fillId="4" borderId="8" xfId="0" applyFont="1" applyFill="1" applyBorder="1" applyAlignment="1">
      <alignment vertical="center" wrapText="1"/>
    </xf>
    <xf numFmtId="0" fontId="24" fillId="4" borderId="5"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6" fillId="2" borderId="8" xfId="0" applyFont="1" applyFill="1" applyBorder="1" applyAlignment="1">
      <alignment horizontal="center"/>
    </xf>
    <xf numFmtId="0" fontId="26" fillId="2" borderId="4" xfId="0" applyFont="1" applyFill="1" applyBorder="1" applyAlignment="1">
      <alignment horizontal="center"/>
    </xf>
    <xf numFmtId="165" fontId="34" fillId="2" borderId="6" xfId="2" applyNumberFormat="1" applyFont="1" applyFill="1" applyBorder="1" applyAlignment="1">
      <alignment horizontal="center"/>
    </xf>
    <xf numFmtId="0" fontId="29" fillId="2" borderId="12" xfId="0" applyFont="1" applyFill="1" applyBorder="1" applyAlignment="1">
      <alignment horizontal="center"/>
    </xf>
    <xf numFmtId="0" fontId="29" fillId="0" borderId="14" xfId="0" applyFont="1" applyBorder="1" applyAlignment="1">
      <alignment horizontal="center" wrapText="1"/>
    </xf>
    <xf numFmtId="0" fontId="29" fillId="2" borderId="13" xfId="0" applyFont="1" applyFill="1" applyBorder="1" applyAlignment="1">
      <alignment horizontal="center"/>
    </xf>
    <xf numFmtId="0" fontId="29" fillId="2" borderId="15" xfId="0" applyFont="1" applyFill="1" applyBorder="1" applyAlignment="1">
      <alignment horizontal="center"/>
    </xf>
    <xf numFmtId="0" fontId="29" fillId="0" borderId="13" xfId="0" applyFont="1" applyBorder="1" applyAlignment="1">
      <alignment horizontal="center"/>
    </xf>
    <xf numFmtId="0" fontId="26" fillId="2" borderId="12" xfId="0" applyFont="1" applyFill="1" applyBorder="1" applyAlignment="1">
      <alignment horizontal="center"/>
    </xf>
    <xf numFmtId="0" fontId="26" fillId="0" borderId="14" xfId="0" applyFont="1" applyBorder="1" applyAlignment="1">
      <alignment horizontal="center" wrapText="1"/>
    </xf>
    <xf numFmtId="0" fontId="26" fillId="2" borderId="13" xfId="0" applyFont="1" applyFill="1" applyBorder="1" applyAlignment="1">
      <alignment horizontal="center"/>
    </xf>
    <xf numFmtId="0" fontId="26" fillId="2" borderId="15" xfId="0" applyFont="1" applyFill="1" applyBorder="1" applyAlignment="1">
      <alignment horizontal="center"/>
    </xf>
    <xf numFmtId="0" fontId="22" fillId="0" borderId="0" xfId="0" applyFont="1" applyAlignment="1">
      <alignment wrapText="1"/>
    </xf>
    <xf numFmtId="0" fontId="22" fillId="2" borderId="9" xfId="0" applyFont="1" applyFill="1" applyBorder="1" applyAlignment="1">
      <alignment vertical="center" wrapText="1"/>
    </xf>
    <xf numFmtId="3" fontId="26" fillId="0" borderId="10" xfId="0" applyNumberFormat="1" applyFont="1" applyBorder="1" applyAlignment="1">
      <alignment vertical="center"/>
    </xf>
    <xf numFmtId="0" fontId="26" fillId="2" borderId="9" xfId="0" applyFont="1" applyFill="1" applyBorder="1" applyAlignment="1">
      <alignment vertical="center" wrapText="1"/>
    </xf>
    <xf numFmtId="0" fontId="26" fillId="2" borderId="9" xfId="0" applyFont="1" applyFill="1" applyBorder="1" applyAlignment="1">
      <alignment vertical="center"/>
    </xf>
    <xf numFmtId="0" fontId="22" fillId="0" borderId="5" xfId="0" applyFont="1" applyBorder="1" applyAlignment="1">
      <alignment vertical="center"/>
    </xf>
    <xf numFmtId="0" fontId="22" fillId="0" borderId="5" xfId="0" applyFont="1" applyBorder="1" applyAlignment="1">
      <alignment horizontal="justify" vertical="center" wrapText="1"/>
    </xf>
    <xf numFmtId="0" fontId="26" fillId="0" borderId="9" xfId="0" applyFont="1" applyBorder="1" applyAlignment="1">
      <alignment horizontal="justify" vertical="center" wrapText="1"/>
    </xf>
    <xf numFmtId="0" fontId="28" fillId="0" borderId="1" xfId="0" applyFont="1" applyBorder="1" applyAlignment="1">
      <alignment vertical="center"/>
    </xf>
    <xf numFmtId="0" fontId="28" fillId="0" borderId="8" xfId="0" applyFont="1" applyBorder="1" applyAlignment="1">
      <alignment vertical="center"/>
    </xf>
    <xf numFmtId="0" fontId="22" fillId="0" borderId="10" xfId="0" applyFont="1" applyBorder="1" applyAlignment="1">
      <alignment horizontal="center" vertical="center"/>
    </xf>
    <xf numFmtId="0" fontId="22" fillId="0" borderId="9" xfId="0" applyFont="1" applyBorder="1" applyAlignment="1">
      <alignment horizontal="center" vertical="center"/>
    </xf>
    <xf numFmtId="0" fontId="28" fillId="0" borderId="8" xfId="0" applyFont="1" applyBorder="1" applyAlignment="1">
      <alignment vertical="center" wrapText="1"/>
    </xf>
    <xf numFmtId="0" fontId="22" fillId="0" borderId="7" xfId="0" applyFont="1" applyBorder="1" applyAlignment="1">
      <alignment horizontal="center" vertical="center"/>
    </xf>
    <xf numFmtId="0" fontId="30" fillId="0" borderId="12" xfId="0" applyFont="1" applyBorder="1" applyAlignment="1">
      <alignment vertical="center"/>
    </xf>
    <xf numFmtId="0" fontId="26" fillId="0" borderId="13" xfId="0" applyFont="1" applyBorder="1" applyAlignment="1">
      <alignment vertical="center"/>
    </xf>
    <xf numFmtId="0" fontId="22" fillId="0" borderId="4" xfId="0" applyFont="1" applyBorder="1" applyAlignment="1">
      <alignment vertical="center"/>
    </xf>
    <xf numFmtId="3" fontId="22" fillId="0" borderId="6" xfId="0" applyNumberFormat="1" applyFont="1" applyBorder="1" applyAlignment="1">
      <alignment horizontal="center" vertical="center"/>
    </xf>
    <xf numFmtId="3" fontId="22" fillId="0" borderId="7" xfId="0" applyNumberFormat="1" applyFont="1" applyBorder="1" applyAlignment="1">
      <alignment horizontal="center" vertical="center"/>
    </xf>
    <xf numFmtId="0" fontId="26" fillId="0" borderId="13" xfId="0" applyFont="1" applyBorder="1" applyAlignment="1">
      <alignment horizontal="center" vertical="center"/>
    </xf>
    <xf numFmtId="0" fontId="26" fillId="0" borderId="14" xfId="0" applyFont="1" applyBorder="1" applyAlignment="1">
      <alignment horizontal="center" vertical="center"/>
    </xf>
    <xf numFmtId="0" fontId="26" fillId="0" borderId="15" xfId="0" applyFont="1" applyBorder="1" applyAlignment="1">
      <alignment horizontal="center" vertical="center"/>
    </xf>
    <xf numFmtId="0" fontId="22" fillId="0" borderId="14" xfId="0" applyFont="1" applyBorder="1" applyAlignment="1">
      <alignment horizontal="center"/>
    </xf>
    <xf numFmtId="0" fontId="22" fillId="0" borderId="13" xfId="0" applyFont="1" applyBorder="1" applyAlignment="1">
      <alignment horizontal="center"/>
    </xf>
    <xf numFmtId="0" fontId="24" fillId="3" borderId="2" xfId="0" applyFont="1" applyFill="1" applyBorder="1" applyAlignment="1">
      <alignment vertical="center"/>
    </xf>
    <xf numFmtId="0" fontId="24" fillId="3" borderId="9" xfId="0" quotePrefix="1" applyFont="1" applyFill="1" applyBorder="1" applyAlignment="1">
      <alignment vertical="center"/>
    </xf>
    <xf numFmtId="0" fontId="22" fillId="0" borderId="9" xfId="0" applyFont="1" applyBorder="1" applyAlignment="1">
      <alignment vertical="center" wrapText="1"/>
    </xf>
    <xf numFmtId="0" fontId="22" fillId="0" borderId="9" xfId="0" applyFont="1" applyBorder="1" applyAlignment="1">
      <alignment horizontal="left" vertical="center" indent="2"/>
    </xf>
    <xf numFmtId="0" fontId="26" fillId="0" borderId="5" xfId="0" applyFont="1" applyBorder="1" applyAlignment="1">
      <alignment vertical="center"/>
    </xf>
    <xf numFmtId="3" fontId="26" fillId="0" borderId="6" xfId="0" applyNumberFormat="1" applyFont="1" applyBorder="1" applyAlignment="1">
      <alignment vertical="center"/>
    </xf>
    <xf numFmtId="3" fontId="22" fillId="2" borderId="14" xfId="0" applyNumberFormat="1" applyFont="1" applyFill="1" applyBorder="1" applyAlignment="1">
      <alignment vertical="center"/>
    </xf>
    <xf numFmtId="3" fontId="22" fillId="2" borderId="13" xfId="0" applyNumberFormat="1" applyFont="1" applyFill="1" applyBorder="1" applyAlignment="1">
      <alignment vertical="center"/>
    </xf>
    <xf numFmtId="3" fontId="22" fillId="2" borderId="15" xfId="0" applyNumberFormat="1" applyFont="1" applyFill="1" applyBorder="1" applyAlignment="1">
      <alignment vertical="center"/>
    </xf>
    <xf numFmtId="3" fontId="26" fillId="0" borderId="2" xfId="0" applyNumberFormat="1" applyFont="1" applyBorder="1" applyAlignment="1">
      <alignment vertical="center"/>
    </xf>
    <xf numFmtId="3" fontId="26" fillId="0" borderId="3" xfId="0" applyNumberFormat="1" applyFont="1" applyBorder="1" applyAlignment="1">
      <alignment vertical="center"/>
    </xf>
    <xf numFmtId="3" fontId="26" fillId="0" borderId="11" xfId="0" applyNumberFormat="1" applyFont="1" applyBorder="1" applyAlignment="1">
      <alignment vertical="center"/>
    </xf>
    <xf numFmtId="3" fontId="26" fillId="0" borderId="9" xfId="0" applyNumberFormat="1" applyFont="1" applyBorder="1" applyAlignment="1">
      <alignment vertical="center"/>
    </xf>
    <xf numFmtId="0" fontId="22" fillId="0" borderId="5" xfId="0" applyFont="1" applyBorder="1" applyAlignment="1">
      <alignment vertical="center" wrapText="1"/>
    </xf>
    <xf numFmtId="0" fontId="26" fillId="0" borderId="7" xfId="0" applyFont="1" applyBorder="1" applyAlignment="1">
      <alignment vertical="center"/>
    </xf>
    <xf numFmtId="0" fontId="22" fillId="0" borderId="2" xfId="0" applyFont="1" applyBorder="1" applyAlignment="1">
      <alignment vertical="center" wrapText="1"/>
    </xf>
    <xf numFmtId="10" fontId="22" fillId="0" borderId="11" xfId="0" applyNumberFormat="1" applyFont="1" applyBorder="1" applyAlignment="1">
      <alignment horizontal="center" vertical="center"/>
    </xf>
    <xf numFmtId="0" fontId="22" fillId="0" borderId="3" xfId="0" applyFont="1" applyBorder="1" applyAlignment="1">
      <alignment horizontal="center" vertical="center"/>
    </xf>
    <xf numFmtId="0" fontId="33" fillId="4" borderId="2" xfId="0" applyFont="1" applyFill="1" applyBorder="1" applyAlignment="1">
      <alignment horizontal="left" vertical="center"/>
    </xf>
    <xf numFmtId="0" fontId="33" fillId="4" borderId="9" xfId="0" applyFont="1" applyFill="1" applyBorder="1" applyAlignment="1">
      <alignment horizontal="center" vertical="center"/>
    </xf>
    <xf numFmtId="0" fontId="33" fillId="4" borderId="0" xfId="0" applyFont="1" applyFill="1" applyAlignment="1">
      <alignment horizontal="center" vertical="center"/>
    </xf>
    <xf numFmtId="0" fontId="33" fillId="4" borderId="10" xfId="0" applyFont="1" applyFill="1" applyBorder="1" applyAlignment="1">
      <alignment horizontal="center" vertical="center"/>
    </xf>
    <xf numFmtId="17" fontId="33" fillId="4" borderId="5" xfId="0" applyNumberFormat="1" applyFont="1" applyFill="1" applyBorder="1" applyAlignment="1">
      <alignment horizontal="center" vertical="center"/>
    </xf>
    <xf numFmtId="17" fontId="33" fillId="4" borderId="7" xfId="0" applyNumberFormat="1" applyFont="1" applyFill="1" applyBorder="1" applyAlignment="1">
      <alignment horizontal="center" vertical="center"/>
    </xf>
    <xf numFmtId="0" fontId="33" fillId="4" borderId="5" xfId="0" applyFont="1" applyFill="1" applyBorder="1" applyAlignment="1">
      <alignment horizontal="center" vertical="center"/>
    </xf>
    <xf numFmtId="0" fontId="22" fillId="0" borderId="9" xfId="0" applyFont="1" applyBorder="1" applyAlignment="1">
      <alignment horizontal="left" vertical="center"/>
    </xf>
    <xf numFmtId="0" fontId="22" fillId="2" borderId="9" xfId="0" applyFont="1" applyFill="1" applyBorder="1" applyAlignment="1">
      <alignment horizontal="left" vertical="center"/>
    </xf>
    <xf numFmtId="0" fontId="26" fillId="0" borderId="5" xfId="0" applyFont="1" applyBorder="1" applyAlignment="1">
      <alignment horizontal="left" vertical="center"/>
    </xf>
    <xf numFmtId="0" fontId="22" fillId="0" borderId="6" xfId="0" applyFont="1" applyBorder="1" applyAlignment="1">
      <alignment horizontal="left" vertical="center"/>
    </xf>
    <xf numFmtId="0" fontId="22" fillId="0" borderId="1" xfId="0" applyFont="1" applyBorder="1" applyAlignment="1">
      <alignment horizontal="left" vertical="center"/>
    </xf>
    <xf numFmtId="0" fontId="22" fillId="0" borderId="4" xfId="0" applyFont="1" applyBorder="1" applyAlignment="1">
      <alignment horizontal="left" vertical="center"/>
    </xf>
    <xf numFmtId="3" fontId="22" fillId="0" borderId="5" xfId="0" applyNumberFormat="1" applyFont="1" applyBorder="1" applyAlignment="1">
      <alignment horizontal="center" vertical="center"/>
    </xf>
    <xf numFmtId="0" fontId="26" fillId="0" borderId="14" xfId="0" applyFont="1" applyBorder="1" applyAlignment="1">
      <alignment horizontal="left" vertical="center"/>
    </xf>
    <xf numFmtId="3" fontId="26" fillId="0" borderId="9" xfId="0" applyNumberFormat="1" applyFont="1" applyBorder="1" applyAlignment="1">
      <alignment horizontal="center" vertical="center"/>
    </xf>
    <xf numFmtId="3" fontId="26" fillId="0" borderId="0" xfId="0" applyNumberFormat="1" applyFont="1" applyAlignment="1">
      <alignment horizontal="center" vertical="center"/>
    </xf>
    <xf numFmtId="3" fontId="26" fillId="0" borderId="10" xfId="0" applyNumberFormat="1" applyFont="1" applyBorder="1" applyAlignment="1">
      <alignment horizontal="center" vertical="center"/>
    </xf>
    <xf numFmtId="0" fontId="22" fillId="0" borderId="5" xfId="0" applyFont="1" applyBorder="1" applyAlignment="1">
      <alignment horizontal="left" vertical="center"/>
    </xf>
    <xf numFmtId="0" fontId="26" fillId="0" borderId="6" xfId="0" applyFont="1" applyBorder="1" applyAlignment="1">
      <alignment horizontal="center" vertical="center"/>
    </xf>
    <xf numFmtId="0" fontId="26" fillId="0" borderId="12" xfId="0" applyFont="1" applyBorder="1" applyAlignment="1">
      <alignment horizontal="left" vertical="center"/>
    </xf>
    <xf numFmtId="3" fontId="26" fillId="0" borderId="2" xfId="0" applyNumberFormat="1" applyFont="1" applyBorder="1" applyAlignment="1">
      <alignment horizontal="center" vertical="center"/>
    </xf>
    <xf numFmtId="3" fontId="26" fillId="0" borderId="3" xfId="0" applyNumberFormat="1" applyFont="1" applyBorder="1" applyAlignment="1">
      <alignment horizontal="center" vertical="center"/>
    </xf>
    <xf numFmtId="0" fontId="22" fillId="0" borderId="8" xfId="0" applyFont="1" applyBorder="1" applyAlignment="1">
      <alignment horizontal="left" vertical="center"/>
    </xf>
    <xf numFmtId="0" fontId="22" fillId="2" borderId="5" xfId="0" applyFont="1" applyFill="1" applyBorder="1" applyAlignment="1">
      <alignment horizontal="left" vertical="center"/>
    </xf>
    <xf numFmtId="0" fontId="22" fillId="2" borderId="6" xfId="0" applyFont="1" applyFill="1" applyBorder="1" applyAlignment="1">
      <alignment horizontal="left" vertical="center"/>
    </xf>
    <xf numFmtId="0" fontId="26" fillId="2" borderId="12" xfId="0" applyFont="1" applyFill="1" applyBorder="1" applyAlignment="1">
      <alignment horizontal="left" vertical="center"/>
    </xf>
    <xf numFmtId="0" fontId="22" fillId="2" borderId="1" xfId="0" applyFont="1" applyFill="1" applyBorder="1" applyAlignment="1">
      <alignment horizontal="left" vertical="center"/>
    </xf>
    <xf numFmtId="0" fontId="22" fillId="2" borderId="9" xfId="0" applyFont="1" applyFill="1" applyBorder="1" applyAlignment="1">
      <alignment horizontal="left" vertical="center" wrapText="1"/>
    </xf>
    <xf numFmtId="0" fontId="22" fillId="2" borderId="5" xfId="0" applyFont="1" applyFill="1" applyBorder="1" applyAlignment="1">
      <alignment horizontal="left" vertical="center" wrapText="1"/>
    </xf>
    <xf numFmtId="0" fontId="34" fillId="0" borderId="0" xfId="0" applyFont="1" applyAlignment="1">
      <alignment horizontal="center"/>
    </xf>
    <xf numFmtId="0" fontId="26" fillId="0" borderId="6" xfId="0" applyFont="1" applyBorder="1" applyAlignment="1">
      <alignment horizontal="left" vertical="center"/>
    </xf>
    <xf numFmtId="0" fontId="22" fillId="0" borderId="2" xfId="0" applyFont="1" applyBorder="1" applyAlignment="1">
      <alignment horizontal="left" vertical="center" wrapText="1"/>
    </xf>
    <xf numFmtId="0" fontId="22" fillId="0" borderId="5" xfId="0" applyFont="1" applyBorder="1" applyAlignment="1">
      <alignment horizontal="left" vertical="center" wrapText="1"/>
    </xf>
    <xf numFmtId="0" fontId="28" fillId="0" borderId="0" xfId="0" applyFont="1" applyAlignment="1">
      <alignment horizontal="left"/>
    </xf>
    <xf numFmtId="0" fontId="28" fillId="0" borderId="0" xfId="0" applyFont="1" applyAlignment="1">
      <alignment horizontal="center"/>
    </xf>
    <xf numFmtId="17" fontId="33" fillId="4" borderId="5" xfId="0" quotePrefix="1" applyNumberFormat="1" applyFont="1" applyFill="1" applyBorder="1" applyAlignment="1">
      <alignment horizontal="center" vertical="center"/>
    </xf>
    <xf numFmtId="17" fontId="33" fillId="4" borderId="7" xfId="0" quotePrefix="1" applyNumberFormat="1" applyFont="1" applyFill="1" applyBorder="1" applyAlignment="1">
      <alignment horizontal="center" vertical="center"/>
    </xf>
    <xf numFmtId="0" fontId="22" fillId="2" borderId="0" xfId="0" applyFont="1" applyFill="1"/>
    <xf numFmtId="0" fontId="22" fillId="0" borderId="10" xfId="0" applyFont="1" applyBorder="1"/>
    <xf numFmtId="0" fontId="22" fillId="2" borderId="9" xfId="0" applyFont="1" applyFill="1" applyBorder="1" applyAlignment="1">
      <alignment horizontal="right"/>
    </xf>
    <xf numFmtId="0" fontId="22" fillId="2" borderId="0" xfId="0" applyFont="1" applyFill="1" applyAlignment="1">
      <alignment horizontal="right"/>
    </xf>
    <xf numFmtId="3" fontId="22" fillId="2" borderId="9" xfId="0" applyNumberFormat="1" applyFont="1" applyFill="1" applyBorder="1"/>
    <xf numFmtId="3" fontId="22" fillId="2" borderId="0" xfId="0" applyNumberFormat="1" applyFont="1" applyFill="1"/>
    <xf numFmtId="0" fontId="22" fillId="0" borderId="5" xfId="0" applyFont="1" applyBorder="1" applyAlignment="1">
      <alignment horizontal="right"/>
    </xf>
    <xf numFmtId="0" fontId="22" fillId="0" borderId="6" xfId="0" applyFont="1" applyBorder="1" applyAlignment="1">
      <alignment horizontal="right"/>
    </xf>
    <xf numFmtId="0" fontId="26" fillId="2" borderId="4" xfId="0" applyFont="1" applyFill="1" applyBorder="1" applyAlignment="1">
      <alignment horizontal="left" vertical="center" wrapText="1"/>
    </xf>
    <xf numFmtId="0" fontId="26" fillId="2" borderId="5" xfId="0" applyFont="1" applyFill="1" applyBorder="1" applyAlignment="1">
      <alignment horizontal="right" vertical="center"/>
    </xf>
    <xf numFmtId="0" fontId="26" fillId="2" borderId="6" xfId="0" applyFont="1" applyFill="1" applyBorder="1" applyAlignment="1">
      <alignment horizontal="right" vertical="center"/>
    </xf>
    <xf numFmtId="0" fontId="27" fillId="3" borderId="3" xfId="0" applyFont="1" applyFill="1" applyBorder="1"/>
    <xf numFmtId="10" fontId="34" fillId="0" borderId="9" xfId="0" applyNumberFormat="1" applyFont="1" applyBorder="1" applyAlignment="1">
      <alignment horizontal="center"/>
    </xf>
    <xf numFmtId="10" fontId="34" fillId="0" borderId="0" xfId="0" applyNumberFormat="1" applyFont="1" applyAlignment="1">
      <alignment horizontal="center"/>
    </xf>
    <xf numFmtId="0" fontId="34" fillId="0" borderId="4" xfId="0" applyFont="1" applyBorder="1"/>
    <xf numFmtId="10" fontId="34" fillId="0" borderId="5" xfId="0" applyNumberFormat="1" applyFont="1" applyBorder="1" applyAlignment="1">
      <alignment horizontal="center"/>
    </xf>
    <xf numFmtId="10" fontId="34" fillId="0" borderId="6" xfId="0" applyNumberFormat="1" applyFont="1" applyBorder="1" applyAlignment="1">
      <alignment horizontal="center"/>
    </xf>
    <xf numFmtId="0" fontId="27" fillId="4" borderId="0" xfId="0" applyFont="1" applyFill="1"/>
    <xf numFmtId="3" fontId="22" fillId="2" borderId="9" xfId="0" applyNumberFormat="1" applyFont="1" applyFill="1" applyBorder="1" applyAlignment="1">
      <alignment horizontal="center"/>
    </xf>
    <xf numFmtId="3" fontId="22" fillId="2" borderId="0" xfId="0" applyNumberFormat="1" applyFont="1" applyFill="1" applyAlignment="1">
      <alignment horizontal="center"/>
    </xf>
    <xf numFmtId="0" fontId="26" fillId="2" borderId="14" xfId="0" applyFont="1" applyFill="1" applyBorder="1" applyAlignment="1">
      <alignment horizontal="left" vertical="center" wrapText="1"/>
    </xf>
    <xf numFmtId="3" fontId="26" fillId="2" borderId="14" xfId="0" applyNumberFormat="1" applyFont="1" applyFill="1" applyBorder="1" applyAlignment="1">
      <alignment horizontal="center" vertical="center"/>
    </xf>
    <xf numFmtId="0" fontId="26" fillId="0" borderId="14" xfId="0" applyFont="1" applyBorder="1" applyAlignment="1">
      <alignment horizontal="center"/>
    </xf>
    <xf numFmtId="0" fontId="22" fillId="2" borderId="4" xfId="0" applyFont="1" applyFill="1" applyBorder="1" applyAlignment="1">
      <alignment horizontal="left"/>
    </xf>
    <xf numFmtId="0" fontId="26" fillId="0" borderId="14" xfId="0" applyFont="1" applyBorder="1" applyAlignment="1">
      <alignment vertical="center" wrapText="1"/>
    </xf>
    <xf numFmtId="0" fontId="33" fillId="4" borderId="1" xfId="0" applyFont="1" applyFill="1" applyBorder="1" applyAlignment="1">
      <alignment horizontal="center" vertical="center"/>
    </xf>
    <xf numFmtId="0" fontId="22" fillId="0" borderId="8" xfId="0" applyFont="1" applyBorder="1" applyAlignment="1">
      <alignment horizontal="left" vertical="center" wrapText="1" readingOrder="1"/>
    </xf>
    <xf numFmtId="3" fontId="22" fillId="0" borderId="0" xfId="0" applyNumberFormat="1" applyFont="1" applyAlignment="1">
      <alignment horizontal="center" vertical="center" wrapText="1" readingOrder="1"/>
    </xf>
    <xf numFmtId="0" fontId="22" fillId="0" borderId="0" xfId="0" applyFont="1" applyAlignment="1">
      <alignment horizontal="center" vertical="center" wrapText="1" readingOrder="1"/>
    </xf>
    <xf numFmtId="0" fontId="22" fillId="0" borderId="16" xfId="0" applyFont="1" applyBorder="1" applyAlignment="1">
      <alignment horizontal="left" vertical="center" wrapText="1" readingOrder="1"/>
    </xf>
    <xf numFmtId="0" fontId="22" fillId="0" borderId="17" xfId="0" applyFont="1" applyBorder="1" applyAlignment="1">
      <alignment horizontal="center" vertical="center" wrapText="1" readingOrder="1"/>
    </xf>
    <xf numFmtId="10" fontId="22" fillId="0" borderId="0" xfId="0" applyNumberFormat="1" applyFont="1" applyAlignment="1">
      <alignment horizontal="center" vertical="center" wrapText="1" readingOrder="1"/>
    </xf>
    <xf numFmtId="0" fontId="22" fillId="0" borderId="4" xfId="0" applyFont="1" applyBorder="1" applyAlignment="1">
      <alignment horizontal="left" vertical="center" wrapText="1" readingOrder="1"/>
    </xf>
    <xf numFmtId="0" fontId="22" fillId="0" borderId="6" xfId="0" applyFont="1" applyBorder="1" applyAlignment="1">
      <alignment horizontal="center" vertical="center" wrapText="1" readingOrder="1"/>
    </xf>
    <xf numFmtId="0" fontId="45" fillId="0" borderId="0" xfId="0" applyFont="1" applyAlignment="1">
      <alignment horizontal="left" vertical="center" readingOrder="1"/>
    </xf>
    <xf numFmtId="0" fontId="22" fillId="0" borderId="0" xfId="0" applyFont="1" applyAlignment="1">
      <alignment horizontal="left" vertical="center" readingOrder="1"/>
    </xf>
    <xf numFmtId="165" fontId="22" fillId="0" borderId="0" xfId="0" applyNumberFormat="1" applyFont="1" applyAlignment="1">
      <alignment horizontal="center" vertical="center"/>
    </xf>
    <xf numFmtId="165" fontId="22" fillId="2" borderId="0" xfId="0" applyNumberFormat="1" applyFont="1" applyFill="1" applyAlignment="1">
      <alignment horizontal="center" vertical="center"/>
    </xf>
    <xf numFmtId="165" fontId="22" fillId="0" borderId="6" xfId="0" applyNumberFormat="1" applyFont="1" applyBorder="1" applyAlignment="1">
      <alignment horizontal="center" vertical="center"/>
    </xf>
    <xf numFmtId="165" fontId="22" fillId="2" borderId="6" xfId="0" applyNumberFormat="1" applyFont="1" applyFill="1" applyBorder="1" applyAlignment="1">
      <alignment horizontal="center" vertical="center"/>
    </xf>
    <xf numFmtId="0" fontId="22" fillId="0" borderId="0" xfId="0" applyFont="1" applyAlignment="1">
      <alignment horizontal="center" vertical="center" wrapText="1"/>
    </xf>
    <xf numFmtId="0" fontId="22" fillId="2" borderId="9"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26" fillId="0" borderId="10" xfId="0" applyFont="1" applyBorder="1" applyAlignment="1">
      <alignment horizontal="left"/>
    </xf>
    <xf numFmtId="0" fontId="26" fillId="0" borderId="0" xfId="0" applyFont="1"/>
    <xf numFmtId="0" fontId="26" fillId="0" borderId="10" xfId="0" applyFont="1" applyBorder="1"/>
    <xf numFmtId="3" fontId="26" fillId="0" borderId="5" xfId="0" applyNumberFormat="1" applyFont="1" applyBorder="1" applyAlignment="1">
      <alignment horizontal="center"/>
    </xf>
    <xf numFmtId="3" fontId="26" fillId="0" borderId="6" xfId="0" applyNumberFormat="1" applyFont="1" applyBorder="1" applyAlignment="1">
      <alignment horizontal="center"/>
    </xf>
    <xf numFmtId="0" fontId="26" fillId="2" borderId="0" xfId="0" applyFont="1" applyFill="1" applyAlignment="1">
      <alignment horizontal="center" vertical="center"/>
    </xf>
    <xf numFmtId="0" fontId="33" fillId="4" borderId="7" xfId="0" applyFont="1" applyFill="1" applyBorder="1" applyAlignment="1">
      <alignment horizontal="center"/>
    </xf>
    <xf numFmtId="0" fontId="22" fillId="2" borderId="10" xfId="0" applyFont="1" applyFill="1" applyBorder="1" applyAlignment="1">
      <alignment vertical="center"/>
    </xf>
    <xf numFmtId="3" fontId="22" fillId="2" borderId="6" xfId="0" applyNumberFormat="1" applyFont="1" applyFill="1" applyBorder="1" applyAlignment="1">
      <alignment vertical="center"/>
    </xf>
    <xf numFmtId="0" fontId="24" fillId="3" borderId="2" xfId="0" applyFont="1" applyFill="1" applyBorder="1"/>
    <xf numFmtId="6" fontId="24" fillId="3" borderId="9" xfId="0" quotePrefix="1" applyNumberFormat="1" applyFont="1" applyFill="1" applyBorder="1"/>
    <xf numFmtId="0" fontId="25" fillId="3" borderId="7" xfId="1" applyFont="1" applyFill="1" applyBorder="1"/>
    <xf numFmtId="0" fontId="24" fillId="4" borderId="5" xfId="0" applyFont="1" applyFill="1" applyBorder="1" applyAlignment="1">
      <alignment horizontal="center"/>
    </xf>
    <xf numFmtId="0" fontId="24" fillId="4" borderId="7" xfId="0" applyFont="1" applyFill="1" applyBorder="1" applyAlignment="1">
      <alignment horizontal="center"/>
    </xf>
    <xf numFmtId="0" fontId="34" fillId="0" borderId="9" xfId="0" applyFont="1" applyBorder="1"/>
    <xf numFmtId="3" fontId="34" fillId="0" borderId="9" xfId="0" applyNumberFormat="1" applyFont="1" applyBorder="1" applyAlignment="1">
      <alignment horizontal="center"/>
    </xf>
    <xf numFmtId="3" fontId="34" fillId="0" borderId="0" xfId="0" applyNumberFormat="1" applyFont="1" applyAlignment="1">
      <alignment horizontal="center"/>
    </xf>
    <xf numFmtId="0" fontId="34" fillId="0" borderId="9" xfId="0" applyFont="1" applyBorder="1" applyAlignment="1">
      <alignment horizontal="left" indent="3"/>
    </xf>
    <xf numFmtId="0" fontId="34" fillId="0" borderId="9" xfId="0" applyFont="1" applyBorder="1" applyAlignment="1">
      <alignment horizontal="center"/>
    </xf>
    <xf numFmtId="0" fontId="34" fillId="0" borderId="9" xfId="0" applyFont="1" applyBorder="1" applyAlignment="1">
      <alignment horizontal="left" wrapText="1" indent="3"/>
    </xf>
    <xf numFmtId="0" fontId="34" fillId="0" borderId="32" xfId="0" applyFont="1" applyBorder="1"/>
    <xf numFmtId="0" fontId="29" fillId="0" borderId="19" xfId="0" applyFont="1" applyBorder="1"/>
    <xf numFmtId="3" fontId="29" fillId="0" borderId="19" xfId="0" applyNumberFormat="1" applyFont="1" applyBorder="1" applyAlignment="1">
      <alignment horizontal="center"/>
    </xf>
    <xf numFmtId="3" fontId="29" fillId="0" borderId="17" xfId="0" applyNumberFormat="1" applyFont="1" applyBorder="1" applyAlignment="1">
      <alignment horizontal="center"/>
    </xf>
    <xf numFmtId="0" fontId="34" fillId="0" borderId="33" xfId="0" applyFont="1" applyBorder="1"/>
    <xf numFmtId="0" fontId="29" fillId="0" borderId="21" xfId="0" applyFont="1" applyBorder="1"/>
    <xf numFmtId="3" fontId="29" fillId="0" borderId="35" xfId="0" applyNumberFormat="1" applyFont="1" applyBorder="1" applyAlignment="1">
      <alignment horizontal="center"/>
    </xf>
    <xf numFmtId="0" fontId="34" fillId="0" borderId="3" xfId="0" applyFont="1" applyBorder="1" applyAlignment="1">
      <alignment horizontal="left" vertical="center"/>
    </xf>
    <xf numFmtId="0" fontId="47" fillId="0" borderId="0" xfId="0" applyFont="1"/>
    <xf numFmtId="0" fontId="34" fillId="0" borderId="0" xfId="0" applyFont="1" applyAlignment="1">
      <alignment horizontal="left" vertical="center"/>
    </xf>
    <xf numFmtId="166" fontId="28" fillId="3" borderId="0" xfId="0" applyNumberFormat="1" applyFont="1" applyFill="1"/>
    <xf numFmtId="43" fontId="26" fillId="0" borderId="0" xfId="4" applyNumberFormat="1" applyFont="1" applyAlignment="1">
      <alignment horizontal="center" vertical="top" wrapText="1"/>
    </xf>
    <xf numFmtId="0" fontId="22" fillId="6" borderId="6" xfId="16" applyFont="1" applyFill="1" applyBorder="1"/>
    <xf numFmtId="17" fontId="26" fillId="0" borderId="9" xfId="4" quotePrefix="1" applyNumberFormat="1" applyFont="1" applyBorder="1" applyAlignment="1">
      <alignment horizontal="center"/>
    </xf>
    <xf numFmtId="1" fontId="26" fillId="0" borderId="0" xfId="3" applyNumberFormat="1" applyFont="1" applyBorder="1" applyAlignment="1">
      <alignment horizontal="center" vertical="center"/>
    </xf>
    <xf numFmtId="3" fontId="28" fillId="0" borderId="0" xfId="0" applyNumberFormat="1" applyFont="1"/>
    <xf numFmtId="3" fontId="22" fillId="6" borderId="9" xfId="16" applyNumberFormat="1" applyFont="1" applyFill="1" applyBorder="1"/>
    <xf numFmtId="3" fontId="22" fillId="6" borderId="0" xfId="16" applyNumberFormat="1" applyFont="1" applyFill="1"/>
    <xf numFmtId="3" fontId="22" fillId="6" borderId="10" xfId="16" applyNumberFormat="1" applyFont="1" applyFill="1" applyBorder="1"/>
    <xf numFmtId="166" fontId="22" fillId="6" borderId="2" xfId="15" applyNumberFormat="1" applyFont="1" applyFill="1" applyBorder="1" applyAlignment="1">
      <alignment horizontal="center"/>
    </xf>
    <xf numFmtId="166" fontId="22" fillId="6" borderId="3" xfId="15" applyNumberFormat="1" applyFont="1" applyFill="1" applyBorder="1" applyAlignment="1">
      <alignment horizontal="center"/>
    </xf>
    <xf numFmtId="166" fontId="22" fillId="6" borderId="11" xfId="15" applyNumberFormat="1" applyFont="1" applyFill="1" applyBorder="1" applyAlignment="1">
      <alignment horizontal="center"/>
    </xf>
    <xf numFmtId="165" fontId="22" fillId="6" borderId="33" xfId="2" applyNumberFormat="1" applyFont="1" applyFill="1" applyBorder="1" applyAlignment="1">
      <alignment horizontal="center" vertical="center"/>
    </xf>
    <xf numFmtId="165" fontId="22" fillId="6" borderId="36" xfId="2" applyNumberFormat="1" applyFont="1" applyFill="1" applyBorder="1" applyAlignment="1">
      <alignment horizontal="center" vertical="center"/>
    </xf>
    <xf numFmtId="166" fontId="22" fillId="7" borderId="0" xfId="3" applyNumberFormat="1" applyFont="1" applyFill="1" applyBorder="1" applyAlignment="1">
      <alignment horizontal="center" vertical="center"/>
    </xf>
    <xf numFmtId="168" fontId="22" fillId="7" borderId="0" xfId="15" applyNumberFormat="1" applyFont="1" applyFill="1" applyBorder="1" applyAlignment="1">
      <alignment horizontal="center" vertical="center"/>
    </xf>
    <xf numFmtId="3" fontId="22" fillId="6" borderId="9" xfId="16" applyNumberFormat="1" applyFont="1" applyFill="1" applyBorder="1" applyAlignment="1">
      <alignment vertical="center"/>
    </xf>
    <xf numFmtId="3" fontId="22" fillId="6" borderId="0" xfId="16" applyNumberFormat="1" applyFont="1" applyFill="1" applyAlignment="1">
      <alignment vertical="center"/>
    </xf>
    <xf numFmtId="3" fontId="22" fillId="6" borderId="10" xfId="16" applyNumberFormat="1" applyFont="1" applyFill="1" applyBorder="1" applyAlignment="1">
      <alignment vertical="center"/>
    </xf>
    <xf numFmtId="166" fontId="22" fillId="6" borderId="9" xfId="15" applyNumberFormat="1" applyFont="1" applyFill="1" applyBorder="1" applyAlignment="1">
      <alignment horizontal="center" vertical="center"/>
    </xf>
    <xf numFmtId="166" fontId="22" fillId="6" borderId="0" xfId="15" applyNumberFormat="1" applyFont="1" applyFill="1" applyBorder="1" applyAlignment="1">
      <alignment horizontal="center" vertical="center"/>
    </xf>
    <xf numFmtId="166" fontId="22" fillId="6" borderId="10" xfId="15" applyNumberFormat="1" applyFont="1" applyFill="1" applyBorder="1" applyAlignment="1">
      <alignment horizontal="center" vertical="center"/>
    </xf>
    <xf numFmtId="165" fontId="22" fillId="6" borderId="9" xfId="2" applyNumberFormat="1" applyFont="1" applyFill="1" applyBorder="1" applyAlignment="1">
      <alignment horizontal="center" vertical="center"/>
    </xf>
    <xf numFmtId="165" fontId="22" fillId="6" borderId="10" xfId="2" applyNumberFormat="1" applyFont="1" applyFill="1" applyBorder="1" applyAlignment="1">
      <alignment horizontal="center" vertical="center"/>
    </xf>
    <xf numFmtId="166" fontId="22" fillId="6" borderId="9" xfId="15" applyNumberFormat="1" applyFont="1" applyFill="1" applyBorder="1" applyAlignment="1">
      <alignment horizontal="center"/>
    </xf>
    <xf numFmtId="166" fontId="22" fillId="6" borderId="0" xfId="15" applyNumberFormat="1" applyFont="1" applyFill="1" applyBorder="1" applyAlignment="1">
      <alignment horizontal="center"/>
    </xf>
    <xf numFmtId="166" fontId="22" fillId="6" borderId="10" xfId="15" applyNumberFormat="1" applyFont="1" applyFill="1" applyBorder="1" applyAlignment="1">
      <alignment horizontal="center"/>
    </xf>
    <xf numFmtId="0" fontId="22" fillId="6" borderId="5" xfId="16" applyFont="1" applyFill="1" applyBorder="1" applyAlignment="1">
      <alignment vertical="center"/>
    </xf>
    <xf numFmtId="0" fontId="22" fillId="6" borderId="7" xfId="16" applyFont="1" applyFill="1" applyBorder="1"/>
    <xf numFmtId="166" fontId="22" fillId="6" borderId="5" xfId="15" applyNumberFormat="1" applyFont="1" applyFill="1" applyBorder="1" applyAlignment="1">
      <alignment horizontal="center"/>
    </xf>
    <xf numFmtId="166" fontId="22" fillId="6" borderId="6" xfId="15" applyNumberFormat="1" applyFont="1" applyFill="1" applyBorder="1" applyAlignment="1">
      <alignment horizontal="center"/>
    </xf>
    <xf numFmtId="166" fontId="22" fillId="6" borderId="7" xfId="15" applyNumberFormat="1" applyFont="1" applyFill="1" applyBorder="1" applyAlignment="1">
      <alignment horizontal="center"/>
    </xf>
    <xf numFmtId="165" fontId="22" fillId="6" borderId="5" xfId="2" applyNumberFormat="1" applyFont="1" applyFill="1" applyBorder="1" applyAlignment="1">
      <alignment horizontal="center" vertical="center"/>
    </xf>
    <xf numFmtId="165" fontId="22" fillId="6" borderId="7" xfId="2" applyNumberFormat="1" applyFont="1" applyFill="1" applyBorder="1" applyAlignment="1">
      <alignment horizontal="center" vertical="center"/>
    </xf>
    <xf numFmtId="3" fontId="22" fillId="0" borderId="0" xfId="5" applyNumberFormat="1" applyFont="1" applyFill="1" applyBorder="1" applyAlignment="1">
      <alignment horizontal="center" vertical="center"/>
    </xf>
    <xf numFmtId="168" fontId="22" fillId="0" borderId="0" xfId="15" applyNumberFormat="1" applyFont="1" applyFill="1" applyBorder="1" applyAlignment="1">
      <alignment horizontal="center" vertical="center"/>
    </xf>
    <xf numFmtId="0" fontId="22" fillId="0" borderId="0" xfId="16" applyFont="1" applyAlignment="1">
      <alignment vertical="center"/>
    </xf>
    <xf numFmtId="0" fontId="22" fillId="0" borderId="0" xfId="16" applyFont="1"/>
    <xf numFmtId="165" fontId="26" fillId="0" borderId="0" xfId="5" applyNumberFormat="1" applyFont="1" applyFill="1" applyBorder="1" applyAlignment="1"/>
    <xf numFmtId="165" fontId="22" fillId="0" borderId="0" xfId="5" applyNumberFormat="1" applyFont="1" applyFill="1" applyBorder="1" applyAlignment="1">
      <alignment horizontal="right" vertical="center"/>
    </xf>
    <xf numFmtId="0" fontId="22" fillId="0" borderId="0" xfId="10" applyFont="1"/>
    <xf numFmtId="17" fontId="24" fillId="3" borderId="9" xfId="6" applyNumberFormat="1" applyFont="1" applyFill="1" applyBorder="1" applyAlignment="1">
      <alignment horizontal="center"/>
    </xf>
    <xf numFmtId="1" fontId="24" fillId="3" borderId="0" xfId="7" applyNumberFormat="1" applyFont="1" applyFill="1" applyBorder="1" applyAlignment="1">
      <alignment horizontal="center"/>
    </xf>
    <xf numFmtId="1" fontId="24" fillId="3" borderId="10" xfId="7" applyNumberFormat="1" applyFont="1" applyFill="1" applyBorder="1" applyAlignment="1">
      <alignment horizontal="center"/>
    </xf>
    <xf numFmtId="0" fontId="24" fillId="3" borderId="9" xfId="4" applyFont="1" applyFill="1" applyBorder="1" applyAlignment="1">
      <alignment horizontal="center"/>
    </xf>
    <xf numFmtId="0" fontId="24" fillId="3" borderId="7" xfId="4" applyFont="1" applyFill="1" applyBorder="1" applyAlignment="1">
      <alignment horizontal="center"/>
    </xf>
    <xf numFmtId="0" fontId="22" fillId="0" borderId="2" xfId="16" applyFont="1" applyBorder="1"/>
    <xf numFmtId="0" fontId="22" fillId="0" borderId="3" xfId="16" applyFont="1" applyBorder="1"/>
    <xf numFmtId="166" fontId="22" fillId="0" borderId="2" xfId="15" applyNumberFormat="1" applyFont="1" applyFill="1" applyBorder="1" applyAlignment="1"/>
    <xf numFmtId="167" fontId="22" fillId="0" borderId="3" xfId="8" applyNumberFormat="1" applyFont="1" applyFill="1" applyBorder="1" applyAlignment="1">
      <alignment horizontal="center" vertical="center"/>
    </xf>
    <xf numFmtId="167" fontId="22" fillId="0" borderId="11" xfId="8" applyNumberFormat="1" applyFont="1" applyFill="1" applyBorder="1" applyAlignment="1">
      <alignment horizontal="center" vertical="center"/>
    </xf>
    <xf numFmtId="165" fontId="22" fillId="7" borderId="2" xfId="2" applyNumberFormat="1" applyFont="1" applyFill="1" applyBorder="1" applyAlignment="1">
      <alignment horizontal="center" vertical="center"/>
    </xf>
    <xf numFmtId="165" fontId="22" fillId="7" borderId="11" xfId="2" applyNumberFormat="1" applyFont="1" applyFill="1" applyBorder="1" applyAlignment="1">
      <alignment horizontal="center" vertical="center"/>
    </xf>
    <xf numFmtId="0" fontId="22" fillId="0" borderId="9" xfId="16" applyFont="1" applyBorder="1"/>
    <xf numFmtId="167" fontId="22" fillId="0" borderId="9" xfId="8" applyNumberFormat="1" applyFont="1" applyFill="1" applyBorder="1" applyAlignment="1">
      <alignment horizontal="center" vertical="center"/>
    </xf>
    <xf numFmtId="167" fontId="22" fillId="0" borderId="0" xfId="8" applyNumberFormat="1" applyFont="1" applyFill="1" applyBorder="1" applyAlignment="1">
      <alignment horizontal="center" vertical="center"/>
    </xf>
    <xf numFmtId="167" fontId="22" fillId="0" borderId="10" xfId="8" applyNumberFormat="1" applyFont="1" applyFill="1" applyBorder="1" applyAlignment="1">
      <alignment horizontal="center" vertical="center"/>
    </xf>
    <xf numFmtId="165" fontId="22" fillId="7" borderId="9" xfId="2" applyNumberFormat="1" applyFont="1" applyFill="1" applyBorder="1" applyAlignment="1">
      <alignment horizontal="center" vertical="center"/>
    </xf>
    <xf numFmtId="165" fontId="22" fillId="7" borderId="10" xfId="2" applyNumberFormat="1" applyFont="1" applyFill="1" applyBorder="1" applyAlignment="1">
      <alignment horizontal="center" vertical="center"/>
    </xf>
    <xf numFmtId="0" fontId="26" fillId="0" borderId="9" xfId="16" applyFont="1" applyBorder="1"/>
    <xf numFmtId="0" fontId="26" fillId="0" borderId="0" xfId="16" applyFont="1"/>
    <xf numFmtId="166" fontId="26" fillId="0" borderId="9" xfId="15" applyNumberFormat="1" applyFont="1" applyFill="1" applyBorder="1" applyAlignment="1"/>
    <xf numFmtId="167" fontId="26" fillId="0" borderId="0" xfId="8" applyNumberFormat="1" applyFont="1" applyFill="1" applyBorder="1" applyAlignment="1">
      <alignment horizontal="center" vertical="center"/>
    </xf>
    <xf numFmtId="167" fontId="26" fillId="0" borderId="10" xfId="8" applyNumberFormat="1" applyFont="1" applyFill="1" applyBorder="1" applyAlignment="1">
      <alignment horizontal="center" vertical="center"/>
    </xf>
    <xf numFmtId="165" fontId="26" fillId="7" borderId="9" xfId="2" applyNumberFormat="1" applyFont="1" applyFill="1" applyBorder="1" applyAlignment="1">
      <alignment horizontal="center" vertical="center"/>
    </xf>
    <xf numFmtId="165" fontId="26" fillId="7" borderId="10" xfId="2" applyNumberFormat="1" applyFont="1" applyFill="1" applyBorder="1" applyAlignment="1">
      <alignment horizontal="center" vertical="center"/>
    </xf>
    <xf numFmtId="166" fontId="22" fillId="0" borderId="9" xfId="15" applyNumberFormat="1" applyFont="1" applyFill="1" applyBorder="1" applyAlignment="1"/>
    <xf numFmtId="0" fontId="22" fillId="0" borderId="9" xfId="16" applyFont="1" applyBorder="1" applyAlignment="1">
      <alignment vertical="center"/>
    </xf>
    <xf numFmtId="0" fontId="22" fillId="0" borderId="0" xfId="16" applyFont="1" applyAlignment="1">
      <alignment vertical="center" wrapText="1"/>
    </xf>
    <xf numFmtId="166" fontId="22" fillId="0" borderId="9" xfId="15" applyNumberFormat="1" applyFont="1" applyFill="1" applyBorder="1" applyAlignment="1">
      <alignment vertical="center"/>
    </xf>
    <xf numFmtId="0" fontId="26" fillId="0" borderId="5" xfId="16" applyFont="1" applyBorder="1"/>
    <xf numFmtId="0" fontId="26" fillId="0" borderId="6" xfId="16" applyFont="1" applyBorder="1"/>
    <xf numFmtId="166" fontId="26" fillId="0" borderId="5" xfId="15" applyNumberFormat="1" applyFont="1" applyFill="1" applyBorder="1" applyAlignment="1"/>
    <xf numFmtId="167" fontId="26" fillId="0" borderId="6" xfId="8" applyNumberFormat="1" applyFont="1" applyFill="1" applyBorder="1" applyAlignment="1">
      <alignment horizontal="center" vertical="center"/>
    </xf>
    <xf numFmtId="167" fontId="26" fillId="0" borderId="7" xfId="8" applyNumberFormat="1" applyFont="1" applyFill="1" applyBorder="1" applyAlignment="1">
      <alignment horizontal="center" vertical="center"/>
    </xf>
    <xf numFmtId="165" fontId="26" fillId="7" borderId="5" xfId="2" applyNumberFormat="1" applyFont="1" applyFill="1" applyBorder="1" applyAlignment="1">
      <alignment horizontal="center" vertical="center"/>
    </xf>
    <xf numFmtId="165" fontId="26" fillId="7" borderId="7" xfId="2" applyNumberFormat="1" applyFont="1" applyFill="1" applyBorder="1" applyAlignment="1">
      <alignment horizontal="center" vertical="center"/>
    </xf>
    <xf numFmtId="0" fontId="26" fillId="0" borderId="2" xfId="16" applyFont="1" applyBorder="1"/>
    <xf numFmtId="0" fontId="26" fillId="0" borderId="3" xfId="16" applyFont="1" applyBorder="1"/>
    <xf numFmtId="0" fontId="26" fillId="0" borderId="11" xfId="16" applyFont="1" applyBorder="1"/>
    <xf numFmtId="166" fontId="22" fillId="0" borderId="2" xfId="0" applyNumberFormat="1" applyFont="1" applyBorder="1"/>
    <xf numFmtId="166" fontId="22" fillId="0" borderId="3" xfId="0" applyNumberFormat="1" applyFont="1" applyBorder="1"/>
    <xf numFmtId="166" fontId="22" fillId="0" borderId="11" xfId="0" applyNumberFormat="1" applyFont="1" applyBorder="1"/>
    <xf numFmtId="165" fontId="22" fillId="0" borderId="2" xfId="9" applyNumberFormat="1" applyFont="1" applyFill="1" applyBorder="1" applyAlignment="1">
      <alignment horizontal="center"/>
    </xf>
    <xf numFmtId="165" fontId="22" fillId="0" borderId="11" xfId="9" applyNumberFormat="1" applyFont="1" applyFill="1" applyBorder="1" applyAlignment="1">
      <alignment horizontal="center"/>
    </xf>
    <xf numFmtId="0" fontId="22" fillId="0" borderId="10" xfId="16" applyFont="1" applyBorder="1"/>
    <xf numFmtId="165" fontId="22" fillId="0" borderId="9" xfId="2" applyNumberFormat="1" applyFont="1" applyFill="1" applyBorder="1" applyAlignment="1" applyProtection="1">
      <alignment horizontal="right"/>
    </xf>
    <xf numFmtId="165" fontId="22" fillId="0" borderId="0" xfId="2" applyNumberFormat="1" applyFont="1" applyFill="1" applyBorder="1" applyAlignment="1" applyProtection="1">
      <alignment horizontal="right"/>
    </xf>
    <xf numFmtId="0" fontId="22" fillId="6" borderId="9" xfId="0" applyFont="1" applyFill="1" applyBorder="1" applyAlignment="1">
      <alignment horizontal="right" vertical="center"/>
    </xf>
    <xf numFmtId="165" fontId="22" fillId="0" borderId="10" xfId="2" applyNumberFormat="1" applyFont="1" applyFill="1" applyBorder="1" applyAlignment="1" applyProtection="1">
      <alignment horizontal="right"/>
    </xf>
    <xf numFmtId="39" fontId="22" fillId="0" borderId="0" xfId="17" applyNumberFormat="1" applyFont="1" applyAlignment="1">
      <alignment horizontal="left"/>
    </xf>
    <xf numFmtId="39" fontId="22" fillId="0" borderId="10" xfId="17" applyNumberFormat="1" applyFont="1" applyBorder="1" applyAlignment="1">
      <alignment horizontal="left"/>
    </xf>
    <xf numFmtId="165" fontId="22" fillId="6" borderId="9" xfId="2" applyNumberFormat="1" applyFont="1" applyFill="1" applyBorder="1" applyAlignment="1" applyProtection="1">
      <alignment horizontal="right"/>
    </xf>
    <xf numFmtId="165" fontId="22" fillId="6" borderId="0" xfId="2" applyNumberFormat="1" applyFont="1" applyFill="1" applyBorder="1" applyAlignment="1" applyProtection="1">
      <alignment horizontal="right"/>
    </xf>
    <xf numFmtId="165" fontId="22" fillId="6" borderId="10" xfId="2" applyNumberFormat="1" applyFont="1" applyFill="1" applyBorder="1" applyAlignment="1" applyProtection="1">
      <alignment horizontal="right"/>
    </xf>
    <xf numFmtId="0" fontId="22" fillId="0" borderId="9" xfId="16" applyFont="1" applyBorder="1" applyAlignment="1">
      <alignment horizontal="left"/>
    </xf>
    <xf numFmtId="165" fontId="22" fillId="0" borderId="10" xfId="2" applyNumberFormat="1" applyFont="1" applyFill="1" applyBorder="1" applyAlignment="1">
      <alignment horizontal="right"/>
    </xf>
    <xf numFmtId="165" fontId="22" fillId="6" borderId="9" xfId="2" applyNumberFormat="1" applyFont="1" applyFill="1" applyBorder="1" applyAlignment="1"/>
    <xf numFmtId="165" fontId="22" fillId="6" borderId="0" xfId="2" applyNumberFormat="1" applyFont="1" applyFill="1" applyBorder="1" applyAlignment="1"/>
    <xf numFmtId="165" fontId="22" fillId="0" borderId="9" xfId="2" applyNumberFormat="1" applyFont="1" applyFill="1" applyBorder="1" applyAlignment="1"/>
    <xf numFmtId="165" fontId="22" fillId="0" borderId="0" xfId="2" applyNumberFormat="1" applyFont="1" applyFill="1" applyBorder="1" applyAlignment="1"/>
    <xf numFmtId="165" fontId="22" fillId="0" borderId="9" xfId="2" applyNumberFormat="1" applyFont="1" applyFill="1" applyBorder="1" applyAlignment="1">
      <alignment horizontal="right" vertical="center"/>
    </xf>
    <xf numFmtId="0" fontId="22" fillId="0" borderId="5" xfId="16" applyFont="1" applyBorder="1" applyAlignment="1">
      <alignment vertical="center"/>
    </xf>
    <xf numFmtId="0" fontId="22" fillId="0" borderId="6" xfId="16" applyFont="1" applyBorder="1"/>
    <xf numFmtId="0" fontId="22" fillId="0" borderId="7" xfId="16" applyFont="1" applyBorder="1"/>
    <xf numFmtId="2" fontId="22" fillId="0" borderId="5" xfId="2" applyNumberFormat="1" applyFont="1" applyFill="1" applyBorder="1" applyAlignment="1">
      <alignment horizontal="right" vertical="center"/>
    </xf>
    <xf numFmtId="2" fontId="22" fillId="0" borderId="6" xfId="2" applyNumberFormat="1" applyFont="1" applyFill="1" applyBorder="1" applyAlignment="1">
      <alignment horizontal="right" vertical="center"/>
    </xf>
    <xf numFmtId="165" fontId="22" fillId="0" borderId="5" xfId="2" applyNumberFormat="1" applyFont="1" applyFill="1" applyBorder="1" applyAlignment="1">
      <alignment horizontal="right" vertical="center"/>
    </xf>
    <xf numFmtId="165" fontId="22" fillId="0" borderId="7" xfId="2" applyNumberFormat="1" applyFont="1" applyFill="1" applyBorder="1" applyAlignment="1">
      <alignment horizontal="right" vertical="center"/>
    </xf>
    <xf numFmtId="0" fontId="22" fillId="0" borderId="0" xfId="0" quotePrefix="1" applyFont="1"/>
    <xf numFmtId="0" fontId="22" fillId="7" borderId="0" xfId="4" applyFont="1" applyFill="1" applyAlignment="1">
      <alignment horizontal="center" vertical="center"/>
    </xf>
    <xf numFmtId="1" fontId="24" fillId="3" borderId="5" xfId="12" applyNumberFormat="1" applyFont="1" applyFill="1" applyBorder="1" applyAlignment="1">
      <alignment horizontal="center" vertical="center"/>
    </xf>
    <xf numFmtId="1" fontId="24" fillId="3" borderId="6" xfId="12" applyNumberFormat="1" applyFont="1" applyFill="1" applyBorder="1" applyAlignment="1">
      <alignment horizontal="center" vertical="center"/>
    </xf>
    <xf numFmtId="1" fontId="24" fillId="3" borderId="7" xfId="12" applyNumberFormat="1" applyFont="1" applyFill="1" applyBorder="1" applyAlignment="1">
      <alignment horizontal="center" vertical="center"/>
    </xf>
    <xf numFmtId="0" fontId="26" fillId="6" borderId="1" xfId="4" applyFont="1" applyFill="1" applyBorder="1" applyAlignment="1">
      <alignment horizontal="left" vertical="center" wrapText="1"/>
    </xf>
    <xf numFmtId="1" fontId="26" fillId="6" borderId="0" xfId="12" applyNumberFormat="1" applyFont="1" applyFill="1" applyBorder="1" applyAlignment="1">
      <alignment horizontal="center" vertical="center"/>
    </xf>
    <xf numFmtId="0" fontId="22" fillId="6" borderId="2" xfId="4" applyFont="1" applyFill="1" applyBorder="1" applyAlignment="1">
      <alignment vertical="center"/>
    </xf>
    <xf numFmtId="0" fontId="22" fillId="6" borderId="11" xfId="4" applyFont="1" applyFill="1" applyBorder="1" applyAlignment="1">
      <alignment vertical="center"/>
    </xf>
    <xf numFmtId="0" fontId="22" fillId="6" borderId="8" xfId="0" applyFont="1" applyFill="1" applyBorder="1" applyAlignment="1">
      <alignment horizontal="left"/>
    </xf>
    <xf numFmtId="166" fontId="22" fillId="6" borderId="9" xfId="25" applyNumberFormat="1" applyFont="1" applyFill="1" applyBorder="1" applyAlignment="1">
      <alignment vertical="center"/>
    </xf>
    <xf numFmtId="166" fontId="22" fillId="6" borderId="0" xfId="25" applyNumberFormat="1" applyFont="1" applyFill="1" applyBorder="1" applyAlignment="1">
      <alignment vertical="center"/>
    </xf>
    <xf numFmtId="165" fontId="22" fillId="6" borderId="9" xfId="13" applyNumberFormat="1" applyFont="1" applyFill="1" applyBorder="1" applyAlignment="1">
      <alignment horizontal="center"/>
    </xf>
    <xf numFmtId="165" fontId="22" fillId="6" borderId="10" xfId="13" applyNumberFormat="1" applyFont="1" applyFill="1" applyBorder="1" applyAlignment="1">
      <alignment horizontal="center"/>
    </xf>
    <xf numFmtId="167" fontId="22" fillId="0" borderId="23" xfId="8" applyNumberFormat="1" applyFont="1" applyFill="1" applyBorder="1" applyAlignment="1">
      <alignment horizontal="center" vertical="center"/>
    </xf>
    <xf numFmtId="167" fontId="22" fillId="0" borderId="24" xfId="8" applyNumberFormat="1" applyFont="1" applyFill="1" applyBorder="1" applyAlignment="1">
      <alignment horizontal="center" vertical="center"/>
    </xf>
    <xf numFmtId="167" fontId="22" fillId="0" borderId="25" xfId="8" applyNumberFormat="1" applyFont="1" applyFill="1" applyBorder="1" applyAlignment="1">
      <alignment horizontal="center" vertical="center"/>
    </xf>
    <xf numFmtId="167" fontId="22" fillId="0" borderId="26" xfId="8" applyNumberFormat="1" applyFont="1" applyFill="1" applyBorder="1" applyAlignment="1">
      <alignment horizontal="center" vertical="center"/>
    </xf>
    <xf numFmtId="167" fontId="22" fillId="0" borderId="27" xfId="8" applyNumberFormat="1" applyFont="1" applyFill="1" applyBorder="1" applyAlignment="1">
      <alignment horizontal="center" vertical="center"/>
    </xf>
    <xf numFmtId="167" fontId="22" fillId="0" borderId="28" xfId="8" applyNumberFormat="1" applyFont="1" applyFill="1" applyBorder="1" applyAlignment="1">
      <alignment horizontal="center" vertical="center"/>
    </xf>
    <xf numFmtId="167" fontId="22" fillId="0" borderId="22" xfId="8" applyNumberFormat="1" applyFont="1" applyFill="1" applyBorder="1" applyAlignment="1">
      <alignment horizontal="center" vertical="center"/>
    </xf>
    <xf numFmtId="167" fontId="22" fillId="0" borderId="29" xfId="8" applyNumberFormat="1" applyFont="1" applyFill="1" applyBorder="1" applyAlignment="1">
      <alignment horizontal="center" vertical="center"/>
    </xf>
    <xf numFmtId="0" fontId="26" fillId="6" borderId="8" xfId="0" applyFont="1" applyFill="1" applyBorder="1" applyAlignment="1">
      <alignment horizontal="left"/>
    </xf>
    <xf numFmtId="166" fontId="26" fillId="6" borderId="22" xfId="25" applyNumberFormat="1" applyFont="1" applyFill="1" applyBorder="1" applyAlignment="1">
      <alignment vertical="center"/>
    </xf>
    <xf numFmtId="166" fontId="26" fillId="6" borderId="29" xfId="25" applyNumberFormat="1" applyFont="1" applyFill="1" applyBorder="1" applyAlignment="1">
      <alignment vertical="center"/>
    </xf>
    <xf numFmtId="166" fontId="26" fillId="6" borderId="0" xfId="25" applyNumberFormat="1" applyFont="1" applyFill="1" applyBorder="1" applyAlignment="1">
      <alignment vertical="center"/>
    </xf>
    <xf numFmtId="165" fontId="26" fillId="6" borderId="9" xfId="13" applyNumberFormat="1" applyFont="1" applyFill="1" applyBorder="1" applyAlignment="1">
      <alignment horizontal="center"/>
    </xf>
    <xf numFmtId="165" fontId="26" fillId="6" borderId="10" xfId="13" applyNumberFormat="1" applyFont="1" applyFill="1" applyBorder="1" applyAlignment="1">
      <alignment horizontal="center"/>
    </xf>
    <xf numFmtId="39" fontId="22" fillId="7" borderId="8" xfId="14" applyNumberFormat="1" applyFont="1" applyFill="1" applyBorder="1" applyAlignment="1">
      <alignment horizontal="center" vertical="center"/>
    </xf>
    <xf numFmtId="166" fontId="22" fillId="6" borderId="30" xfId="25" applyNumberFormat="1" applyFont="1" applyFill="1" applyBorder="1" applyAlignment="1">
      <alignment vertical="center"/>
    </xf>
    <xf numFmtId="166" fontId="22" fillId="6" borderId="22" xfId="25" applyNumberFormat="1" applyFont="1" applyFill="1" applyBorder="1" applyAlignment="1">
      <alignment vertical="center"/>
    </xf>
    <xf numFmtId="167" fontId="22" fillId="0" borderId="30" xfId="8" applyNumberFormat="1" applyFont="1" applyFill="1" applyBorder="1" applyAlignment="1">
      <alignment horizontal="center" vertical="center"/>
    </xf>
    <xf numFmtId="167" fontId="22" fillId="0" borderId="31" xfId="8" applyNumberFormat="1" applyFont="1" applyFill="1" applyBorder="1" applyAlignment="1">
      <alignment horizontal="center" vertical="center"/>
    </xf>
    <xf numFmtId="0" fontId="26" fillId="6" borderId="8" xfId="0" applyFont="1" applyFill="1" applyBorder="1"/>
    <xf numFmtId="0" fontId="26" fillId="6" borderId="22" xfId="0" applyFont="1" applyFill="1" applyBorder="1"/>
    <xf numFmtId="0" fontId="26" fillId="6" borderId="0" xfId="0" applyFont="1" applyFill="1"/>
    <xf numFmtId="39" fontId="27" fillId="7" borderId="8" xfId="14" applyNumberFormat="1" applyFont="1" applyFill="1" applyBorder="1" applyAlignment="1">
      <alignment horizontal="center" vertical="center"/>
    </xf>
    <xf numFmtId="166" fontId="27" fillId="6" borderId="0" xfId="25" applyNumberFormat="1" applyFont="1" applyFill="1" applyBorder="1" applyAlignment="1">
      <alignment vertical="center"/>
    </xf>
    <xf numFmtId="39" fontId="27" fillId="6" borderId="8" xfId="14" applyNumberFormat="1" applyFont="1" applyFill="1" applyBorder="1" applyAlignment="1">
      <alignment horizontal="center" vertical="center"/>
    </xf>
    <xf numFmtId="0" fontId="26" fillId="6" borderId="4" xfId="0" applyFont="1" applyFill="1" applyBorder="1" applyAlignment="1">
      <alignment horizontal="left"/>
    </xf>
    <xf numFmtId="166" fontId="26" fillId="6" borderId="6" xfId="25" applyNumberFormat="1" applyFont="1" applyFill="1" applyBorder="1" applyAlignment="1">
      <alignment vertical="center"/>
    </xf>
    <xf numFmtId="165" fontId="26" fillId="6" borderId="5" xfId="13" applyNumberFormat="1" applyFont="1" applyFill="1" applyBorder="1" applyAlignment="1">
      <alignment horizontal="center"/>
    </xf>
    <xf numFmtId="165" fontId="26" fillId="6" borderId="7" xfId="13" applyNumberFormat="1" applyFont="1" applyFill="1" applyBorder="1" applyAlignment="1">
      <alignment horizontal="center"/>
    </xf>
    <xf numFmtId="0" fontId="24" fillId="3" borderId="0" xfId="0" applyFont="1" applyFill="1" applyAlignment="1">
      <alignment vertical="center"/>
    </xf>
    <xf numFmtId="0" fontId="26" fillId="2" borderId="4" xfId="0" applyFont="1" applyFill="1" applyBorder="1" applyAlignment="1">
      <alignment vertical="center"/>
    </xf>
    <xf numFmtId="0" fontId="26" fillId="2" borderId="13" xfId="0" applyFont="1" applyFill="1" applyBorder="1" applyAlignment="1">
      <alignment horizontal="center" vertical="center"/>
    </xf>
    <xf numFmtId="10" fontId="26" fillId="0" borderId="0" xfId="0" applyNumberFormat="1" applyFont="1" applyAlignment="1">
      <alignment horizontal="center" vertical="center"/>
    </xf>
    <xf numFmtId="0" fontId="26" fillId="2" borderId="6" xfId="0" applyFont="1" applyFill="1" applyBorder="1" applyAlignment="1">
      <alignment vertical="center"/>
    </xf>
    <xf numFmtId="0" fontId="22" fillId="2" borderId="1" xfId="0" applyFont="1" applyFill="1" applyBorder="1"/>
    <xf numFmtId="0" fontId="48" fillId="2" borderId="0" xfId="0" applyFont="1" applyFill="1"/>
    <xf numFmtId="0" fontId="46" fillId="0" borderId="0" xfId="0" applyFont="1"/>
    <xf numFmtId="0" fontId="24" fillId="4" borderId="12" xfId="0" applyFont="1" applyFill="1" applyBorder="1"/>
    <xf numFmtId="17" fontId="24" fillId="4" borderId="13" xfId="0" quotePrefix="1" applyNumberFormat="1" applyFont="1" applyFill="1" applyBorder="1" applyAlignment="1">
      <alignment horizontal="center"/>
    </xf>
    <xf numFmtId="0" fontId="24" fillId="4" borderId="15" xfId="0" applyFont="1" applyFill="1" applyBorder="1" applyAlignment="1">
      <alignment horizontal="center"/>
    </xf>
    <xf numFmtId="0" fontId="22" fillId="2" borderId="12" xfId="0" applyFont="1" applyFill="1" applyBorder="1"/>
    <xf numFmtId="0" fontId="29" fillId="0" borderId="0" xfId="0" applyFont="1"/>
    <xf numFmtId="0" fontId="24" fillId="4" borderId="3" xfId="0" applyFont="1" applyFill="1" applyBorder="1" applyAlignment="1">
      <alignment horizontal="center" vertical="center"/>
    </xf>
    <xf numFmtId="3" fontId="22" fillId="0" borderId="18" xfId="0" applyNumberFormat="1" applyFont="1" applyBorder="1" applyAlignment="1">
      <alignment vertical="center"/>
    </xf>
    <xf numFmtId="3" fontId="22" fillId="2" borderId="18" xfId="0" applyNumberFormat="1" applyFont="1" applyFill="1" applyBorder="1" applyAlignment="1">
      <alignment vertical="center"/>
    </xf>
    <xf numFmtId="0" fontId="22" fillId="0" borderId="18" xfId="0" applyFont="1" applyBorder="1" applyAlignment="1">
      <alignment vertical="center"/>
    </xf>
    <xf numFmtId="0" fontId="22" fillId="2" borderId="18" xfId="0" applyFont="1" applyFill="1" applyBorder="1" applyAlignment="1">
      <alignment vertical="center"/>
    </xf>
    <xf numFmtId="0" fontId="34" fillId="0" borderId="3" xfId="0" applyFont="1" applyBorder="1"/>
    <xf numFmtId="165" fontId="22" fillId="0" borderId="9" xfId="0" applyNumberFormat="1" applyFont="1" applyBorder="1" applyAlignment="1">
      <alignment horizontal="center"/>
    </xf>
    <xf numFmtId="165" fontId="22" fillId="0" borderId="0" xfId="0" applyNumberFormat="1" applyFont="1" applyAlignment="1">
      <alignment horizontal="center"/>
    </xf>
    <xf numFmtId="165" fontId="22" fillId="0" borderId="10" xfId="0" applyNumberFormat="1" applyFont="1" applyBorder="1" applyAlignment="1">
      <alignment horizontal="center"/>
    </xf>
    <xf numFmtId="165" fontId="34" fillId="0" borderId="9" xfId="0" applyNumberFormat="1" applyFont="1" applyBorder="1" applyAlignment="1">
      <alignment horizontal="center" wrapText="1"/>
    </xf>
    <xf numFmtId="165" fontId="34" fillId="0" borderId="0" xfId="0" applyNumberFormat="1" applyFont="1" applyAlignment="1">
      <alignment horizontal="center" wrapText="1"/>
    </xf>
    <xf numFmtId="165" fontId="34" fillId="0" borderId="10" xfId="0" applyNumberFormat="1" applyFont="1" applyBorder="1" applyAlignment="1">
      <alignment horizontal="center" wrapText="1"/>
    </xf>
    <xf numFmtId="165" fontId="29" fillId="0" borderId="9" xfId="0" applyNumberFormat="1" applyFont="1" applyBorder="1" applyAlignment="1">
      <alignment horizontal="center" wrapText="1"/>
    </xf>
    <xf numFmtId="165" fontId="29" fillId="0" borderId="0" xfId="0" applyNumberFormat="1" applyFont="1" applyAlignment="1">
      <alignment horizontal="center" wrapText="1"/>
    </xf>
    <xf numFmtId="165" fontId="29" fillId="0" borderId="10" xfId="0" applyNumberFormat="1" applyFont="1" applyBorder="1" applyAlignment="1">
      <alignment horizontal="center" wrapText="1"/>
    </xf>
    <xf numFmtId="165" fontId="34" fillId="0" borderId="9" xfId="0" applyNumberFormat="1" applyFont="1" applyBorder="1" applyAlignment="1">
      <alignment horizontal="center" vertical="center" wrapText="1"/>
    </xf>
    <xf numFmtId="165" fontId="34" fillId="0" borderId="0" xfId="0" applyNumberFormat="1" applyFont="1" applyAlignment="1">
      <alignment horizontal="center" vertical="center" wrapText="1"/>
    </xf>
    <xf numFmtId="165" fontId="34" fillId="0" borderId="10" xfId="0" applyNumberFormat="1" applyFont="1" applyBorder="1" applyAlignment="1">
      <alignment horizontal="center" vertical="center" wrapText="1"/>
    </xf>
    <xf numFmtId="165" fontId="34" fillId="0" borderId="5" xfId="0" applyNumberFormat="1" applyFont="1" applyBorder="1" applyAlignment="1">
      <alignment horizontal="center" vertical="center" wrapText="1"/>
    </xf>
    <xf numFmtId="165" fontId="34" fillId="0" borderId="6" xfId="0" applyNumberFormat="1" applyFont="1" applyBorder="1" applyAlignment="1">
      <alignment horizontal="center" vertical="center" wrapText="1"/>
    </xf>
    <xf numFmtId="165" fontId="34" fillId="0" borderId="7" xfId="0" applyNumberFormat="1" applyFont="1" applyBorder="1" applyAlignment="1">
      <alignment horizontal="center" vertical="center" wrapText="1"/>
    </xf>
    <xf numFmtId="165" fontId="29" fillId="0" borderId="14" xfId="0" applyNumberFormat="1" applyFont="1" applyBorder="1" applyAlignment="1">
      <alignment horizontal="center" vertical="center" wrapText="1"/>
    </xf>
    <xf numFmtId="165" fontId="29" fillId="0" borderId="13" xfId="0" applyNumberFormat="1" applyFont="1" applyBorder="1" applyAlignment="1">
      <alignment horizontal="center" vertical="center" wrapText="1"/>
    </xf>
    <xf numFmtId="165" fontId="29" fillId="0" borderId="15" xfId="0" applyNumberFormat="1" applyFont="1" applyBorder="1" applyAlignment="1">
      <alignment horizontal="center" vertical="center" wrapText="1"/>
    </xf>
    <xf numFmtId="3" fontId="22" fillId="10" borderId="0" xfId="0" applyNumberFormat="1" applyFont="1" applyFill="1" applyAlignment="1">
      <alignment horizontal="center" vertical="center" wrapText="1" readingOrder="1"/>
    </xf>
    <xf numFmtId="0" fontId="22" fillId="10" borderId="0" xfId="0" applyFont="1" applyFill="1" applyAlignment="1">
      <alignment horizontal="center" vertical="center" wrapText="1" readingOrder="1"/>
    </xf>
    <xf numFmtId="0" fontId="22" fillId="10" borderId="17" xfId="0" applyFont="1" applyFill="1" applyBorder="1" applyAlignment="1">
      <alignment horizontal="center" vertical="center" wrapText="1" readingOrder="1"/>
    </xf>
    <xf numFmtId="0" fontId="22" fillId="10" borderId="6" xfId="0" applyFont="1" applyFill="1" applyBorder="1" applyAlignment="1">
      <alignment horizontal="center" vertical="center" wrapText="1" readingOrder="1"/>
    </xf>
    <xf numFmtId="0" fontId="22" fillId="0" borderId="0" xfId="16" applyFont="1" applyAlignment="1">
      <alignment wrapText="1"/>
    </xf>
    <xf numFmtId="0" fontId="22" fillId="0" borderId="10" xfId="16" applyFont="1" applyBorder="1" applyAlignment="1">
      <alignment wrapText="1"/>
    </xf>
    <xf numFmtId="165" fontId="22" fillId="6" borderId="9" xfId="2" applyNumberFormat="1" applyFont="1" applyFill="1" applyBorder="1" applyAlignment="1" applyProtection="1">
      <alignment vertical="center"/>
    </xf>
    <xf numFmtId="165" fontId="22" fillId="6" borderId="0" xfId="2" applyNumberFormat="1" applyFont="1" applyFill="1" applyBorder="1" applyAlignment="1" applyProtection="1">
      <alignment vertical="center"/>
    </xf>
    <xf numFmtId="165" fontId="22" fillId="6" borderId="10" xfId="2" applyNumberFormat="1" applyFont="1" applyFill="1" applyBorder="1" applyAlignment="1" applyProtection="1">
      <alignment vertical="center"/>
    </xf>
    <xf numFmtId="0" fontId="24" fillId="3" borderId="12" xfId="0" applyFont="1" applyFill="1" applyBorder="1" applyAlignment="1">
      <alignment horizontal="center" wrapText="1"/>
    </xf>
    <xf numFmtId="0" fontId="36" fillId="3" borderId="0" xfId="0" applyFont="1" applyFill="1" applyAlignment="1">
      <alignment horizontal="center"/>
    </xf>
    <xf numFmtId="0" fontId="26" fillId="0" borderId="2" xfId="0" applyFont="1" applyBorder="1" applyAlignment="1">
      <alignment horizontal="center" vertical="center" wrapText="1"/>
    </xf>
    <xf numFmtId="2" fontId="26" fillId="0" borderId="13" xfId="0" applyNumberFormat="1" applyFont="1" applyBorder="1" applyAlignment="1">
      <alignment horizontal="center" vertical="center"/>
    </xf>
    <xf numFmtId="0" fontId="0" fillId="0" borderId="3" xfId="0" applyBorder="1"/>
    <xf numFmtId="165" fontId="26" fillId="0" borderId="3" xfId="0" applyNumberFormat="1" applyFont="1" applyBorder="1" applyAlignment="1">
      <alignment horizontal="center"/>
    </xf>
    <xf numFmtId="165" fontId="22" fillId="0" borderId="6" xfId="0" applyNumberFormat="1" applyFont="1" applyBorder="1" applyAlignment="1">
      <alignment horizontal="center"/>
    </xf>
    <xf numFmtId="165" fontId="34" fillId="0" borderId="5" xfId="0" applyNumberFormat="1" applyFont="1" applyBorder="1" applyAlignment="1">
      <alignment horizontal="center" wrapText="1"/>
    </xf>
    <xf numFmtId="165" fontId="29" fillId="0" borderId="5" xfId="0" applyNumberFormat="1" applyFont="1" applyBorder="1" applyAlignment="1">
      <alignment horizontal="center" vertical="center" wrapText="1"/>
    </xf>
    <xf numFmtId="165" fontId="34" fillId="0" borderId="6" xfId="0" applyNumberFormat="1" applyFont="1" applyBorder="1" applyAlignment="1">
      <alignment horizontal="center" wrapText="1"/>
    </xf>
    <xf numFmtId="17" fontId="24" fillId="3" borderId="10" xfId="0" quotePrefix="1" applyNumberFormat="1" applyFont="1" applyFill="1" applyBorder="1" applyAlignment="1">
      <alignment horizontal="center"/>
    </xf>
    <xf numFmtId="10" fontId="34" fillId="8" borderId="0" xfId="0" applyNumberFormat="1" applyFont="1" applyFill="1" applyAlignment="1">
      <alignment horizontal="center" vertical="center"/>
    </xf>
    <xf numFmtId="165" fontId="29" fillId="2" borderId="3" xfId="0" applyNumberFormat="1" applyFont="1" applyFill="1" applyBorder="1" applyAlignment="1">
      <alignment horizontal="center" vertical="center"/>
    </xf>
    <xf numFmtId="165" fontId="29" fillId="2" borderId="11" xfId="0" applyNumberFormat="1" applyFont="1" applyFill="1" applyBorder="1" applyAlignment="1">
      <alignment horizontal="center" vertical="center"/>
    </xf>
    <xf numFmtId="165" fontId="29" fillId="2" borderId="9" xfId="0" applyNumberFormat="1" applyFont="1" applyFill="1" applyBorder="1" applyAlignment="1">
      <alignment horizontal="center" vertical="center"/>
    </xf>
    <xf numFmtId="165" fontId="29" fillId="2" borderId="10" xfId="0" applyNumberFormat="1" applyFont="1" applyFill="1" applyBorder="1" applyAlignment="1">
      <alignment horizontal="center" vertical="center"/>
    </xf>
    <xf numFmtId="165" fontId="29" fillId="2" borderId="0" xfId="0" applyNumberFormat="1" applyFont="1" applyFill="1" applyAlignment="1">
      <alignment horizontal="center" vertical="center"/>
    </xf>
    <xf numFmtId="165" fontId="34" fillId="5" borderId="9" xfId="0" applyNumberFormat="1" applyFont="1" applyFill="1" applyBorder="1" applyAlignment="1">
      <alignment horizontal="center" vertical="center"/>
    </xf>
    <xf numFmtId="165" fontId="22" fillId="8" borderId="10" xfId="0" applyNumberFormat="1" applyFont="1" applyFill="1" applyBorder="1" applyAlignment="1">
      <alignment horizontal="center" vertical="center"/>
    </xf>
    <xf numFmtId="165" fontId="34" fillId="5" borderId="10" xfId="0" applyNumberFormat="1" applyFont="1" applyFill="1" applyBorder="1" applyAlignment="1">
      <alignment horizontal="center" vertical="center"/>
    </xf>
    <xf numFmtId="165" fontId="29" fillId="0" borderId="0" xfId="0" applyNumberFormat="1" applyFont="1" applyAlignment="1">
      <alignment horizontal="center" vertical="center"/>
    </xf>
    <xf numFmtId="165" fontId="29" fillId="0" borderId="10" xfId="0" applyNumberFormat="1" applyFont="1" applyBorder="1" applyAlignment="1">
      <alignment horizontal="center" vertical="center"/>
    </xf>
    <xf numFmtId="165" fontId="29" fillId="0" borderId="9" xfId="0" applyNumberFormat="1" applyFont="1" applyBorder="1" applyAlignment="1">
      <alignment horizontal="center" vertical="center"/>
    </xf>
    <xf numFmtId="165" fontId="34" fillId="0" borderId="10" xfId="0" applyNumberFormat="1" applyFont="1" applyBorder="1" applyAlignment="1">
      <alignment horizontal="center" vertical="center"/>
    </xf>
    <xf numFmtId="165" fontId="34" fillId="0" borderId="9" xfId="0" applyNumberFormat="1" applyFont="1" applyBorder="1" applyAlignment="1">
      <alignment horizontal="center" vertical="center"/>
    </xf>
    <xf numFmtId="165" fontId="22" fillId="5" borderId="10" xfId="0" applyNumberFormat="1" applyFont="1" applyFill="1" applyBorder="1" applyAlignment="1">
      <alignment horizontal="center" vertical="center"/>
    </xf>
    <xf numFmtId="165" fontId="34" fillId="8" borderId="0" xfId="0" applyNumberFormat="1" applyFont="1" applyFill="1" applyAlignment="1">
      <alignment horizontal="center" vertical="center"/>
    </xf>
    <xf numFmtId="165" fontId="34" fillId="8" borderId="10" xfId="0" applyNumberFormat="1" applyFont="1" applyFill="1" applyBorder="1" applyAlignment="1">
      <alignment horizontal="center" vertical="center"/>
    </xf>
    <xf numFmtId="165" fontId="34" fillId="8" borderId="9" xfId="0" applyNumberFormat="1" applyFont="1" applyFill="1" applyBorder="1" applyAlignment="1">
      <alignment horizontal="center" vertical="center"/>
    </xf>
    <xf numFmtId="165" fontId="29" fillId="5" borderId="10" xfId="0" applyNumberFormat="1" applyFont="1" applyFill="1" applyBorder="1" applyAlignment="1">
      <alignment horizontal="center" vertical="center"/>
    </xf>
    <xf numFmtId="165" fontId="29" fillId="0" borderId="5" xfId="0" applyNumberFormat="1" applyFont="1" applyBorder="1" applyAlignment="1">
      <alignment horizontal="center" vertical="center"/>
    </xf>
    <xf numFmtId="165" fontId="29" fillId="0" borderId="7" xfId="0" applyNumberFormat="1" applyFont="1" applyBorder="1" applyAlignment="1">
      <alignment horizontal="center" vertical="center"/>
    </xf>
    <xf numFmtId="165" fontId="29" fillId="0" borderId="14" xfId="0" applyNumberFormat="1" applyFont="1" applyBorder="1" applyAlignment="1">
      <alignment horizontal="center" vertical="center"/>
    </xf>
    <xf numFmtId="165" fontId="29" fillId="0" borderId="15" xfId="0" applyNumberFormat="1" applyFont="1" applyBorder="1" applyAlignment="1">
      <alignment horizontal="center" vertical="center"/>
    </xf>
    <xf numFmtId="165" fontId="34" fillId="0" borderId="0" xfId="0" applyNumberFormat="1" applyFont="1" applyAlignment="1">
      <alignment horizontal="center" vertical="center"/>
    </xf>
    <xf numFmtId="165" fontId="29" fillId="0" borderId="13" xfId="0" applyNumberFormat="1" applyFont="1" applyBorder="1" applyAlignment="1">
      <alignment horizontal="center" vertical="center"/>
    </xf>
    <xf numFmtId="165" fontId="29" fillId="0" borderId="2" xfId="0" applyNumberFormat="1" applyFont="1" applyBorder="1" applyAlignment="1">
      <alignment horizontal="center" vertical="center"/>
    </xf>
    <xf numFmtId="165" fontId="29" fillId="0" borderId="11" xfId="0" applyNumberFormat="1" applyFont="1" applyBorder="1" applyAlignment="1">
      <alignment horizontal="center" vertical="center"/>
    </xf>
    <xf numFmtId="165" fontId="29" fillId="2" borderId="2" xfId="0" applyNumberFormat="1" applyFont="1" applyFill="1" applyBorder="1" applyAlignment="1">
      <alignment horizontal="center" vertical="center"/>
    </xf>
    <xf numFmtId="165" fontId="22" fillId="0" borderId="9" xfId="0" applyNumberFormat="1" applyFont="1" applyBorder="1" applyAlignment="1">
      <alignment horizontal="center" vertical="center"/>
    </xf>
    <xf numFmtId="165" fontId="22" fillId="5" borderId="0" xfId="0" applyNumberFormat="1" applyFont="1" applyFill="1" applyAlignment="1">
      <alignment horizontal="center" vertical="center"/>
    </xf>
    <xf numFmtId="165" fontId="22" fillId="0" borderId="10" xfId="0" applyNumberFormat="1" applyFont="1" applyBorder="1" applyAlignment="1">
      <alignment horizontal="center" vertical="center"/>
    </xf>
    <xf numFmtId="165" fontId="22" fillId="0" borderId="2" xfId="0" applyNumberFormat="1" applyFont="1" applyBorder="1" applyAlignment="1">
      <alignment vertical="center"/>
    </xf>
    <xf numFmtId="165" fontId="22" fillId="0" borderId="3" xfId="0" applyNumberFormat="1" applyFont="1" applyBorder="1" applyAlignment="1">
      <alignment vertical="center"/>
    </xf>
    <xf numFmtId="165" fontId="22" fillId="0" borderId="9" xfId="0" applyNumberFormat="1" applyFont="1" applyBorder="1" applyAlignment="1">
      <alignment vertical="center"/>
    </xf>
    <xf numFmtId="165" fontId="22" fillId="0" borderId="0" xfId="0" applyNumberFormat="1" applyFont="1" applyAlignment="1">
      <alignment vertical="center"/>
    </xf>
    <xf numFmtId="165" fontId="22" fillId="0" borderId="9" xfId="0" applyNumberFormat="1" applyFont="1" applyBorder="1"/>
    <xf numFmtId="165" fontId="22" fillId="0" borderId="0" xfId="0" applyNumberFormat="1" applyFont="1"/>
    <xf numFmtId="165" fontId="26" fillId="0" borderId="14" xfId="0" applyNumberFormat="1" applyFont="1" applyBorder="1" applyAlignment="1">
      <alignment vertical="center"/>
    </xf>
    <xf numFmtId="165" fontId="26" fillId="0" borderId="13" xfId="0" applyNumberFormat="1" applyFont="1" applyBorder="1" applyAlignment="1">
      <alignment vertical="center"/>
    </xf>
    <xf numFmtId="165" fontId="22" fillId="2" borderId="2" xfId="0" applyNumberFormat="1" applyFont="1" applyFill="1" applyBorder="1"/>
    <xf numFmtId="165" fontId="22" fillId="2" borderId="3" xfId="0" applyNumberFormat="1" applyFont="1" applyFill="1" applyBorder="1"/>
    <xf numFmtId="165" fontId="22" fillId="2" borderId="9" xfId="0" applyNumberFormat="1" applyFont="1" applyFill="1" applyBorder="1" applyAlignment="1">
      <alignment vertical="center"/>
    </xf>
    <xf numFmtId="165" fontId="22" fillId="2" borderId="0" xfId="0" applyNumberFormat="1" applyFont="1" applyFill="1" applyAlignment="1">
      <alignment vertical="center"/>
    </xf>
    <xf numFmtId="165" fontId="22" fillId="2" borderId="5" xfId="0" applyNumberFormat="1" applyFont="1" applyFill="1" applyBorder="1"/>
    <xf numFmtId="165" fontId="22" fillId="2" borderId="6" xfId="0" applyNumberFormat="1" applyFont="1" applyFill="1" applyBorder="1"/>
    <xf numFmtId="165" fontId="26" fillId="2" borderId="14" xfId="0" applyNumberFormat="1" applyFont="1" applyFill="1" applyBorder="1" applyAlignment="1">
      <alignment vertical="center"/>
    </xf>
    <xf numFmtId="165" fontId="26" fillId="2" borderId="13" xfId="0" applyNumberFormat="1" applyFont="1" applyFill="1" applyBorder="1" applyAlignment="1">
      <alignment vertical="center"/>
    </xf>
    <xf numFmtId="165" fontId="22" fillId="0" borderId="2" xfId="0" applyNumberFormat="1" applyFont="1" applyBorder="1" applyAlignment="1">
      <alignment horizontal="center" vertical="center"/>
    </xf>
    <xf numFmtId="165" fontId="22" fillId="0" borderId="3" xfId="0" applyNumberFormat="1" applyFont="1" applyBorder="1" applyAlignment="1">
      <alignment horizontal="center" vertical="center"/>
    </xf>
    <xf numFmtId="165" fontId="22" fillId="0" borderId="5" xfId="0" applyNumberFormat="1" applyFont="1" applyBorder="1" applyAlignment="1">
      <alignment horizontal="center" vertical="center"/>
    </xf>
    <xf numFmtId="165" fontId="26" fillId="0" borderId="14" xfId="0" applyNumberFormat="1" applyFont="1" applyBorder="1" applyAlignment="1">
      <alignment horizontal="center" vertical="center"/>
    </xf>
    <xf numFmtId="165" fontId="26" fillId="0" borderId="13" xfId="0" applyNumberFormat="1" applyFont="1" applyBorder="1" applyAlignment="1">
      <alignment horizontal="center" vertical="center"/>
    </xf>
    <xf numFmtId="3" fontId="28" fillId="0" borderId="6" xfId="0" applyNumberFormat="1" applyFont="1" applyBorder="1"/>
    <xf numFmtId="10" fontId="28" fillId="0" borderId="9" xfId="0" applyNumberFormat="1" applyFont="1" applyBorder="1"/>
    <xf numFmtId="10" fontId="28" fillId="0" borderId="5" xfId="0" applyNumberFormat="1" applyFont="1" applyBorder="1"/>
    <xf numFmtId="165" fontId="26" fillId="0" borderId="5" xfId="0" applyNumberFormat="1" applyFont="1" applyBorder="1" applyAlignment="1">
      <alignment horizontal="center" vertical="center"/>
    </xf>
    <xf numFmtId="165" fontId="26" fillId="0" borderId="6" xfId="0" applyNumberFormat="1" applyFont="1" applyBorder="1" applyAlignment="1">
      <alignment horizontal="center" vertical="center"/>
    </xf>
    <xf numFmtId="165" fontId="22" fillId="0" borderId="10" xfId="0" applyNumberFormat="1" applyFont="1" applyBorder="1" applyAlignment="1">
      <alignment vertical="center"/>
    </xf>
    <xf numFmtId="165" fontId="22" fillId="0" borderId="5" xfId="0" applyNumberFormat="1" applyFont="1" applyBorder="1" applyAlignment="1">
      <alignment vertical="center"/>
    </xf>
    <xf numFmtId="165" fontId="22" fillId="0" borderId="6" xfId="0" applyNumberFormat="1" applyFont="1" applyBorder="1" applyAlignment="1">
      <alignment vertical="center"/>
    </xf>
    <xf numFmtId="165" fontId="22" fillId="0" borderId="7" xfId="0" applyNumberFormat="1" applyFont="1" applyBorder="1" applyAlignment="1">
      <alignment vertical="center"/>
    </xf>
    <xf numFmtId="0" fontId="26" fillId="0" borderId="5" xfId="0" applyFont="1" applyBorder="1" applyAlignment="1">
      <alignment horizontal="left"/>
    </xf>
    <xf numFmtId="3" fontId="26" fillId="0" borderId="2" xfId="0" applyNumberFormat="1" applyFont="1" applyBorder="1" applyAlignment="1">
      <alignment horizontal="center"/>
    </xf>
    <xf numFmtId="3" fontId="26" fillId="0" borderId="14" xfId="0" applyNumberFormat="1" applyFont="1" applyBorder="1" applyAlignment="1">
      <alignment horizontal="center"/>
    </xf>
    <xf numFmtId="3" fontId="22" fillId="0" borderId="14" xfId="0" applyNumberFormat="1" applyFont="1" applyBorder="1" applyAlignment="1">
      <alignment horizontal="center"/>
    </xf>
    <xf numFmtId="10" fontId="26" fillId="0" borderId="2" xfId="0" applyNumberFormat="1" applyFont="1" applyBorder="1" applyAlignment="1">
      <alignment horizontal="center"/>
    </xf>
    <xf numFmtId="0" fontId="6" fillId="2" borderId="0" xfId="0" applyFont="1" applyFill="1" applyAlignment="1">
      <alignment horizontal="left" wrapText="1"/>
    </xf>
    <xf numFmtId="0" fontId="6" fillId="2" borderId="0" xfId="0" applyFont="1" applyFill="1" applyAlignment="1">
      <alignment horizontal="left" vertical="top" wrapText="1"/>
    </xf>
    <xf numFmtId="0" fontId="34" fillId="0" borderId="0" xfId="0" applyFont="1" applyAlignment="1">
      <alignment horizontal="left" vertical="top" wrapText="1"/>
    </xf>
    <xf numFmtId="0" fontId="33" fillId="4" borderId="9" xfId="0" applyFont="1" applyFill="1" applyBorder="1" applyAlignment="1">
      <alignment horizontal="center" vertical="center" wrapText="1"/>
    </xf>
    <xf numFmtId="0" fontId="33" fillId="4" borderId="5" xfId="0" applyFont="1" applyFill="1" applyBorder="1" applyAlignment="1">
      <alignment horizontal="center" vertical="center" wrapText="1"/>
    </xf>
    <xf numFmtId="0" fontId="33" fillId="4" borderId="0" xfId="0" applyFont="1" applyFill="1" applyAlignment="1">
      <alignment horizontal="center" vertical="center" wrapText="1"/>
    </xf>
    <xf numFmtId="0" fontId="33" fillId="4" borderId="6" xfId="0" applyFont="1" applyFill="1" applyBorder="1" applyAlignment="1">
      <alignment horizontal="center" vertical="center" wrapText="1"/>
    </xf>
    <xf numFmtId="0" fontId="26" fillId="2" borderId="15" xfId="0" applyFont="1" applyFill="1" applyBorder="1" applyAlignment="1">
      <alignment horizontal="center" vertical="center"/>
    </xf>
    <xf numFmtId="165" fontId="22" fillId="2" borderId="2" xfId="0" applyNumberFormat="1" applyFont="1" applyFill="1" applyBorder="1" applyAlignment="1">
      <alignment horizontal="center" vertical="center"/>
    </xf>
    <xf numFmtId="165" fontId="22" fillId="2" borderId="11" xfId="0" applyNumberFormat="1" applyFont="1" applyFill="1" applyBorder="1" applyAlignment="1">
      <alignment horizontal="center" vertical="center"/>
    </xf>
    <xf numFmtId="165" fontId="22" fillId="2" borderId="9" xfId="0" applyNumberFormat="1" applyFont="1" applyFill="1" applyBorder="1" applyAlignment="1">
      <alignment horizontal="center" vertical="center"/>
    </xf>
    <xf numFmtId="165" fontId="22" fillId="2" borderId="10" xfId="0" applyNumberFormat="1" applyFont="1" applyFill="1" applyBorder="1" applyAlignment="1">
      <alignment horizontal="center" vertical="center"/>
    </xf>
    <xf numFmtId="165" fontId="26" fillId="2" borderId="14" xfId="0" applyNumberFormat="1" applyFont="1" applyFill="1" applyBorder="1" applyAlignment="1">
      <alignment horizontal="center"/>
    </xf>
    <xf numFmtId="165" fontId="26" fillId="2" borderId="15" xfId="0" applyNumberFormat="1" applyFont="1" applyFill="1" applyBorder="1" applyAlignment="1">
      <alignment horizontal="center"/>
    </xf>
    <xf numFmtId="165" fontId="34" fillId="0" borderId="11" xfId="0" applyNumberFormat="1" applyFont="1" applyBorder="1" applyAlignment="1">
      <alignment horizontal="center" vertical="center"/>
    </xf>
    <xf numFmtId="165" fontId="34" fillId="0" borderId="5" xfId="0" applyNumberFormat="1" applyFont="1" applyBorder="1" applyAlignment="1">
      <alignment horizontal="center" vertical="center"/>
    </xf>
    <xf numFmtId="165" fontId="34" fillId="0" borderId="7" xfId="0" applyNumberFormat="1" applyFont="1" applyBorder="1" applyAlignment="1">
      <alignment horizontal="center" vertical="center"/>
    </xf>
    <xf numFmtId="165" fontId="26" fillId="0" borderId="13" xfId="0" applyNumberFormat="1" applyFont="1" applyBorder="1" applyAlignment="1">
      <alignment horizontal="center"/>
    </xf>
    <xf numFmtId="165" fontId="26" fillId="0" borderId="15" xfId="0" applyNumberFormat="1" applyFont="1" applyBorder="1" applyAlignment="1">
      <alignment horizontal="center"/>
    </xf>
    <xf numFmtId="165" fontId="26" fillId="2" borderId="2" xfId="0" applyNumberFormat="1" applyFont="1" applyFill="1" applyBorder="1" applyAlignment="1">
      <alignment horizontal="center"/>
    </xf>
    <xf numFmtId="165" fontId="26" fillId="2" borderId="3" xfId="0" applyNumberFormat="1" applyFont="1" applyFill="1" applyBorder="1" applyAlignment="1">
      <alignment horizontal="center"/>
    </xf>
    <xf numFmtId="165" fontId="26" fillId="0" borderId="9" xfId="0" applyNumberFormat="1" applyFont="1" applyBorder="1" applyAlignment="1">
      <alignment horizontal="center"/>
    </xf>
    <xf numFmtId="165" fontId="26" fillId="0" borderId="0" xfId="0" applyNumberFormat="1" applyFont="1" applyAlignment="1">
      <alignment horizontal="center"/>
    </xf>
    <xf numFmtId="165" fontId="26" fillId="0" borderId="14" xfId="0" applyNumberFormat="1" applyFont="1" applyBorder="1" applyAlignment="1">
      <alignment horizontal="center"/>
    </xf>
    <xf numFmtId="165" fontId="22" fillId="0" borderId="2" xfId="0" applyNumberFormat="1" applyFont="1" applyBorder="1" applyAlignment="1">
      <alignment horizontal="center"/>
    </xf>
    <xf numFmtId="165" fontId="22" fillId="0" borderId="3" xfId="0" applyNumberFormat="1" applyFont="1" applyBorder="1" applyAlignment="1">
      <alignment horizontal="center"/>
    </xf>
    <xf numFmtId="165" fontId="26" fillId="0" borderId="2" xfId="0" applyNumberFormat="1" applyFont="1" applyBorder="1" applyAlignment="1">
      <alignment horizontal="center"/>
    </xf>
    <xf numFmtId="165" fontId="26" fillId="0" borderId="5" xfId="0" applyNumberFormat="1" applyFont="1" applyBorder="1" applyAlignment="1">
      <alignment horizontal="center"/>
    </xf>
    <xf numFmtId="165" fontId="26" fillId="0" borderId="6" xfId="0" applyNumberFormat="1" applyFont="1" applyBorder="1" applyAlignment="1">
      <alignment horizontal="center"/>
    </xf>
    <xf numFmtId="165" fontId="22" fillId="0" borderId="14" xfId="0" applyNumberFormat="1" applyFont="1" applyBorder="1" applyAlignment="1">
      <alignment horizontal="center" vertical="center"/>
    </xf>
    <xf numFmtId="165" fontId="22" fillId="0" borderId="13" xfId="0" applyNumberFormat="1" applyFont="1" applyBorder="1" applyAlignment="1">
      <alignment horizontal="center" vertical="center"/>
    </xf>
    <xf numFmtId="0" fontId="6" fillId="2" borderId="0" xfId="0" applyFont="1" applyFill="1" applyAlignment="1">
      <alignment horizontal="left" vertical="center"/>
    </xf>
    <xf numFmtId="0" fontId="6" fillId="2" borderId="0" xfId="0" applyFont="1" applyFill="1" applyAlignment="1">
      <alignment horizontal="left" vertical="top"/>
    </xf>
    <xf numFmtId="0" fontId="6" fillId="2" borderId="0" xfId="0" applyFont="1" applyFill="1" applyAlignment="1">
      <alignment horizontal="left"/>
    </xf>
    <xf numFmtId="165" fontId="22" fillId="0" borderId="5" xfId="0" applyNumberFormat="1" applyFont="1" applyBorder="1" applyAlignment="1">
      <alignment horizontal="center"/>
    </xf>
    <xf numFmtId="165" fontId="26" fillId="0" borderId="15" xfId="0" applyNumberFormat="1" applyFont="1" applyBorder="1" applyAlignment="1">
      <alignment horizontal="center" vertical="center"/>
    </xf>
    <xf numFmtId="0" fontId="1" fillId="3" borderId="1" xfId="0" applyFont="1" applyFill="1" applyBorder="1" applyAlignment="1">
      <alignment vertical="top" wrapText="1"/>
    </xf>
    <xf numFmtId="0" fontId="1" fillId="3" borderId="8" xfId="0" quotePrefix="1" applyFont="1" applyFill="1" applyBorder="1" applyAlignment="1">
      <alignment vertical="top" wrapText="1"/>
    </xf>
    <xf numFmtId="0" fontId="1" fillId="3" borderId="0" xfId="0" applyFont="1" applyFill="1" applyAlignment="1">
      <alignment horizontal="center"/>
    </xf>
    <xf numFmtId="0" fontId="1" fillId="3" borderId="10" xfId="0" applyFont="1" applyFill="1" applyBorder="1" applyAlignment="1">
      <alignment horizontal="center"/>
    </xf>
    <xf numFmtId="0" fontId="5" fillId="3" borderId="6" xfId="1" applyFill="1" applyBorder="1"/>
    <xf numFmtId="0" fontId="20" fillId="0" borderId="2" xfId="0" applyFont="1" applyBorder="1" applyAlignment="1">
      <alignment wrapText="1"/>
    </xf>
    <xf numFmtId="167" fontId="20" fillId="0" borderId="9" xfId="3" applyNumberFormat="1" applyFont="1" applyFill="1" applyBorder="1" applyAlignment="1">
      <alignment horizontal="right"/>
    </xf>
    <xf numFmtId="167" fontId="20" fillId="0" borderId="0" xfId="3" applyNumberFormat="1" applyFont="1" applyFill="1" applyBorder="1" applyAlignment="1">
      <alignment horizontal="right"/>
    </xf>
    <xf numFmtId="167" fontId="20" fillId="0" borderId="10" xfId="3" applyNumberFormat="1" applyFont="1" applyFill="1" applyBorder="1" applyAlignment="1">
      <alignment horizontal="right"/>
    </xf>
    <xf numFmtId="165" fontId="20" fillId="0" borderId="0" xfId="24" applyNumberFormat="1" applyFont="1" applyAlignment="1">
      <alignment horizontal="center"/>
    </xf>
    <xf numFmtId="165" fontId="20" fillId="0" borderId="3" xfId="24" applyNumberFormat="1" applyFont="1" applyBorder="1" applyAlignment="1">
      <alignment horizontal="center"/>
    </xf>
    <xf numFmtId="0" fontId="20" fillId="0" borderId="9" xfId="0" applyFont="1" applyBorder="1" applyAlignment="1">
      <alignment wrapText="1"/>
    </xf>
    <xf numFmtId="0" fontId="20" fillId="0" borderId="5" xfId="0" applyFont="1" applyBorder="1" applyAlignment="1">
      <alignment wrapText="1"/>
    </xf>
    <xf numFmtId="167" fontId="20" fillId="0" borderId="5" xfId="3" applyNumberFormat="1" applyFont="1" applyFill="1" applyBorder="1" applyAlignment="1">
      <alignment horizontal="right"/>
    </xf>
    <xf numFmtId="167" fontId="20" fillId="0" borderId="6" xfId="3" applyNumberFormat="1" applyFont="1" applyFill="1" applyBorder="1" applyAlignment="1">
      <alignment horizontal="right"/>
    </xf>
    <xf numFmtId="167" fontId="20" fillId="0" borderId="7" xfId="3" applyNumberFormat="1" applyFont="1" applyFill="1" applyBorder="1" applyAlignment="1">
      <alignment horizontal="right"/>
    </xf>
    <xf numFmtId="165" fontId="20" fillId="0" borderId="6" xfId="24" applyNumberFormat="1" applyFont="1" applyBorder="1" applyAlignment="1">
      <alignment horizontal="center"/>
    </xf>
    <xf numFmtId="167" fontId="20" fillId="0" borderId="14" xfId="3" applyNumberFormat="1" applyFont="1" applyFill="1" applyBorder="1" applyAlignment="1"/>
    <xf numFmtId="167" fontId="20" fillId="0" borderId="13" xfId="3" applyNumberFormat="1" applyFont="1" applyFill="1" applyBorder="1" applyAlignment="1"/>
    <xf numFmtId="167" fontId="20" fillId="0" borderId="15" xfId="3" applyNumberFormat="1" applyFont="1" applyFill="1" applyBorder="1" applyAlignment="1"/>
    <xf numFmtId="165" fontId="20" fillId="0" borderId="13" xfId="24" applyNumberFormat="1" applyFont="1" applyBorder="1" applyAlignment="1">
      <alignment horizontal="center"/>
    </xf>
    <xf numFmtId="0" fontId="22" fillId="2" borderId="0" xfId="0" applyFont="1" applyFill="1" applyAlignment="1">
      <alignment vertical="top"/>
    </xf>
    <xf numFmtId="165" fontId="34" fillId="2" borderId="2" xfId="0" applyNumberFormat="1" applyFont="1" applyFill="1" applyBorder="1" applyAlignment="1">
      <alignment horizontal="center" wrapText="1"/>
    </xf>
    <xf numFmtId="165" fontId="34" fillId="2" borderId="3" xfId="0" applyNumberFormat="1" applyFont="1" applyFill="1" applyBorder="1" applyAlignment="1">
      <alignment horizontal="center"/>
    </xf>
    <xf numFmtId="165" fontId="34" fillId="2" borderId="11" xfId="0" applyNumberFormat="1" applyFont="1" applyFill="1" applyBorder="1" applyAlignment="1">
      <alignment horizontal="center"/>
    </xf>
    <xf numFmtId="165" fontId="34" fillId="2" borderId="9" xfId="0" applyNumberFormat="1" applyFont="1" applyFill="1" applyBorder="1" applyAlignment="1">
      <alignment horizontal="center" wrapText="1"/>
    </xf>
    <xf numFmtId="165" fontId="34" fillId="2" borderId="0" xfId="0" applyNumberFormat="1" applyFont="1" applyFill="1" applyAlignment="1">
      <alignment horizontal="center"/>
    </xf>
    <xf numFmtId="165" fontId="34" fillId="2" borderId="10" xfId="0" applyNumberFormat="1" applyFont="1" applyFill="1" applyBorder="1" applyAlignment="1">
      <alignment horizontal="center"/>
    </xf>
    <xf numFmtId="165" fontId="34" fillId="2" borderId="5" xfId="0" applyNumberFormat="1" applyFont="1" applyFill="1" applyBorder="1" applyAlignment="1">
      <alignment horizontal="center" wrapText="1"/>
    </xf>
    <xf numFmtId="165" fontId="34" fillId="2" borderId="6" xfId="0" applyNumberFormat="1" applyFont="1" applyFill="1" applyBorder="1" applyAlignment="1">
      <alignment horizontal="center"/>
    </xf>
    <xf numFmtId="165" fontId="34" fillId="2" borderId="7" xfId="0" applyNumberFormat="1" applyFont="1" applyFill="1" applyBorder="1" applyAlignment="1">
      <alignment horizontal="center"/>
    </xf>
    <xf numFmtId="165" fontId="26" fillId="0" borderId="0" xfId="0" applyNumberFormat="1" applyFont="1" applyAlignment="1">
      <alignment horizontal="center" vertical="center"/>
    </xf>
    <xf numFmtId="165" fontId="26" fillId="0" borderId="3" xfId="0" applyNumberFormat="1" applyFont="1" applyBorder="1" applyAlignment="1">
      <alignment horizontal="center" vertical="center"/>
    </xf>
    <xf numFmtId="165" fontId="22" fillId="2" borderId="14" xfId="0" applyNumberFormat="1" applyFont="1" applyFill="1" applyBorder="1" applyAlignment="1">
      <alignment horizontal="center" vertical="center"/>
    </xf>
    <xf numFmtId="165" fontId="22" fillId="2" borderId="13" xfId="0" applyNumberFormat="1" applyFont="1" applyFill="1" applyBorder="1" applyAlignment="1">
      <alignment horizontal="center" vertical="center"/>
    </xf>
    <xf numFmtId="17" fontId="33" fillId="4" borderId="6" xfId="0" applyNumberFormat="1" applyFont="1" applyFill="1" applyBorder="1" applyAlignment="1">
      <alignment horizontal="center" vertical="center"/>
    </xf>
    <xf numFmtId="165" fontId="34" fillId="0" borderId="6" xfId="0" applyNumberFormat="1" applyFont="1" applyBorder="1" applyAlignment="1">
      <alignment horizontal="center"/>
    </xf>
    <xf numFmtId="9" fontId="26" fillId="2" borderId="14" xfId="2" applyFont="1" applyFill="1" applyBorder="1" applyAlignment="1">
      <alignment horizontal="center" vertical="center"/>
    </xf>
    <xf numFmtId="9" fontId="26" fillId="0" borderId="13" xfId="2" applyFont="1" applyBorder="1" applyAlignment="1">
      <alignment horizontal="center" vertical="center"/>
    </xf>
    <xf numFmtId="165" fontId="22" fillId="2" borderId="9" xfId="0" applyNumberFormat="1" applyFont="1" applyFill="1" applyBorder="1" applyAlignment="1">
      <alignment horizontal="center"/>
    </xf>
    <xf numFmtId="165" fontId="22" fillId="2" borderId="0" xfId="0" applyNumberFormat="1" applyFont="1" applyFill="1" applyAlignment="1">
      <alignment horizontal="center"/>
    </xf>
    <xf numFmtId="165" fontId="26" fillId="2" borderId="14" xfId="0" applyNumberFormat="1" applyFont="1" applyFill="1" applyBorder="1" applyAlignment="1">
      <alignment horizontal="center" vertical="center"/>
    </xf>
    <xf numFmtId="165" fontId="26" fillId="2" borderId="13" xfId="0" applyNumberFormat="1" applyFont="1" applyFill="1" applyBorder="1" applyAlignment="1">
      <alignment horizontal="center" vertical="center"/>
    </xf>
    <xf numFmtId="165" fontId="22" fillId="10" borderId="0" xfId="0" applyNumberFormat="1" applyFont="1" applyFill="1" applyAlignment="1">
      <alignment horizontal="center" vertical="center" wrapText="1" readingOrder="1"/>
    </xf>
    <xf numFmtId="17" fontId="24" fillId="3" borderId="5" xfId="0" quotePrefix="1" applyNumberFormat="1" applyFont="1" applyFill="1" applyBorder="1" applyAlignment="1">
      <alignment horizontal="center" vertical="center" wrapText="1"/>
    </xf>
    <xf numFmtId="17" fontId="24" fillId="3" borderId="6" xfId="0" quotePrefix="1" applyNumberFormat="1" applyFont="1" applyFill="1" applyBorder="1" applyAlignment="1">
      <alignment horizontal="center" vertical="center" wrapText="1"/>
    </xf>
    <xf numFmtId="17" fontId="24" fillId="3" borderId="7" xfId="0" quotePrefix="1" applyNumberFormat="1" applyFont="1" applyFill="1" applyBorder="1" applyAlignment="1">
      <alignment horizontal="center" vertical="center" wrapText="1"/>
    </xf>
    <xf numFmtId="0" fontId="24" fillId="3" borderId="5"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6" fillId="4" borderId="10" xfId="0" applyFont="1" applyFill="1" applyBorder="1" applyAlignment="1">
      <alignment horizontal="center" wrapText="1"/>
    </xf>
    <xf numFmtId="0" fontId="24" fillId="4" borderId="0" xfId="0" applyFont="1" applyFill="1" applyAlignment="1">
      <alignment horizontal="center"/>
    </xf>
    <xf numFmtId="0" fontId="24" fillId="4" borderId="10" xfId="0" applyFont="1" applyFill="1" applyBorder="1" applyAlignment="1">
      <alignment horizontal="center"/>
    </xf>
    <xf numFmtId="0" fontId="26" fillId="4" borderId="0" xfId="0" applyFont="1" applyFill="1" applyAlignment="1">
      <alignment horizontal="center" wrapText="1"/>
    </xf>
    <xf numFmtId="165" fontId="22" fillId="2" borderId="10" xfId="0" applyNumberFormat="1" applyFont="1" applyFill="1" applyBorder="1" applyAlignment="1">
      <alignment horizontal="center"/>
    </xf>
    <xf numFmtId="165" fontId="26" fillId="2" borderId="0" xfId="0" applyNumberFormat="1" applyFont="1" applyFill="1" applyAlignment="1">
      <alignment horizontal="center"/>
    </xf>
    <xf numFmtId="165" fontId="26" fillId="2" borderId="10" xfId="0" applyNumberFormat="1" applyFont="1" applyFill="1" applyBorder="1" applyAlignment="1">
      <alignment horizontal="center"/>
    </xf>
    <xf numFmtId="165" fontId="22" fillId="2" borderId="6" xfId="0" applyNumberFormat="1" applyFont="1" applyFill="1" applyBorder="1" applyAlignment="1">
      <alignment horizontal="center"/>
    </xf>
    <xf numFmtId="165" fontId="22" fillId="2" borderId="7" xfId="0" applyNumberFormat="1" applyFont="1" applyFill="1" applyBorder="1" applyAlignment="1">
      <alignment horizontal="center"/>
    </xf>
    <xf numFmtId="165" fontId="22" fillId="2" borderId="2" xfId="0" applyNumberFormat="1" applyFont="1" applyFill="1" applyBorder="1" applyAlignment="1">
      <alignment horizontal="center"/>
    </xf>
    <xf numFmtId="165" fontId="22" fillId="2" borderId="11" xfId="0" applyNumberFormat="1" applyFont="1" applyFill="1" applyBorder="1" applyAlignment="1">
      <alignment horizontal="center"/>
    </xf>
    <xf numFmtId="165" fontId="26" fillId="2" borderId="9" xfId="0" applyNumberFormat="1" applyFont="1" applyFill="1" applyBorder="1" applyAlignment="1">
      <alignment horizontal="center"/>
    </xf>
    <xf numFmtId="165" fontId="26" fillId="2" borderId="9" xfId="0" applyNumberFormat="1" applyFont="1" applyFill="1" applyBorder="1" applyAlignment="1">
      <alignment horizontal="center" vertical="center"/>
    </xf>
    <xf numFmtId="165" fontId="26" fillId="2" borderId="10" xfId="0" applyNumberFormat="1" applyFont="1" applyFill="1" applyBorder="1" applyAlignment="1">
      <alignment horizontal="center" vertical="center"/>
    </xf>
    <xf numFmtId="165" fontId="26" fillId="2" borderId="5" xfId="0" applyNumberFormat="1" applyFont="1" applyFill="1" applyBorder="1" applyAlignment="1">
      <alignment horizontal="center"/>
    </xf>
    <xf numFmtId="165" fontId="26" fillId="2" borderId="7" xfId="0" applyNumberFormat="1" applyFont="1" applyFill="1" applyBorder="1" applyAlignment="1">
      <alignment horizontal="center"/>
    </xf>
    <xf numFmtId="165" fontId="26" fillId="0" borderId="10" xfId="0" applyNumberFormat="1" applyFont="1" applyBorder="1" applyAlignment="1">
      <alignment horizontal="center"/>
    </xf>
    <xf numFmtId="165" fontId="22" fillId="0" borderId="7" xfId="0" applyNumberFormat="1" applyFont="1" applyBorder="1" applyAlignment="1">
      <alignment horizontal="center"/>
    </xf>
    <xf numFmtId="0" fontId="6" fillId="0" borderId="0" xfId="0" applyFont="1" applyAlignment="1">
      <alignment vertical="center"/>
    </xf>
    <xf numFmtId="0" fontId="7" fillId="0" borderId="3" xfId="0" applyFont="1" applyBorder="1"/>
    <xf numFmtId="3" fontId="29" fillId="0" borderId="21" xfId="0" applyNumberFormat="1" applyFont="1" applyBorder="1" applyAlignment="1">
      <alignment horizontal="center"/>
    </xf>
    <xf numFmtId="1" fontId="24" fillId="3" borderId="5" xfId="3" quotePrefix="1" applyNumberFormat="1" applyFont="1" applyFill="1" applyBorder="1" applyAlignment="1">
      <alignment horizontal="center" vertical="center"/>
    </xf>
    <xf numFmtId="1" fontId="24" fillId="3" borderId="6" xfId="3" quotePrefix="1" applyNumberFormat="1" applyFont="1" applyFill="1" applyBorder="1" applyAlignment="1">
      <alignment horizontal="center" vertical="center"/>
    </xf>
    <xf numFmtId="1" fontId="24" fillId="3" borderId="7" xfId="3" quotePrefix="1" applyNumberFormat="1" applyFont="1" applyFill="1" applyBorder="1" applyAlignment="1">
      <alignment horizontal="center" vertical="center"/>
    </xf>
    <xf numFmtId="0" fontId="24" fillId="3" borderId="5" xfId="4" applyFont="1" applyFill="1" applyBorder="1" applyAlignment="1">
      <alignment horizontal="center"/>
    </xf>
    <xf numFmtId="0" fontId="22" fillId="3" borderId="0" xfId="0" applyFont="1" applyFill="1"/>
    <xf numFmtId="0" fontId="22" fillId="3" borderId="6" xfId="16" applyFont="1" applyFill="1" applyBorder="1"/>
    <xf numFmtId="0" fontId="24" fillId="0" borderId="0" xfId="0" applyFont="1"/>
    <xf numFmtId="165" fontId="22" fillId="2" borderId="3" xfId="0" applyNumberFormat="1" applyFont="1" applyFill="1" applyBorder="1" applyAlignment="1">
      <alignment horizontal="center" vertical="center"/>
    </xf>
    <xf numFmtId="165" fontId="22" fillId="2" borderId="7" xfId="0" applyNumberFormat="1" applyFont="1" applyFill="1" applyBorder="1" applyAlignment="1">
      <alignment horizontal="center" vertical="center"/>
    </xf>
    <xf numFmtId="165" fontId="22" fillId="2" borderId="10" xfId="0" applyNumberFormat="1" applyFont="1" applyFill="1" applyBorder="1" applyAlignment="1">
      <alignment vertical="center"/>
    </xf>
    <xf numFmtId="165" fontId="22" fillId="2" borderId="7" xfId="0" applyNumberFormat="1" applyFont="1" applyFill="1" applyBorder="1" applyAlignment="1">
      <alignment vertical="center"/>
    </xf>
    <xf numFmtId="165" fontId="22" fillId="0" borderId="8" xfId="0" applyNumberFormat="1" applyFont="1" applyBorder="1" applyAlignment="1">
      <alignment horizontal="center"/>
    </xf>
    <xf numFmtId="165" fontId="22" fillId="0" borderId="4" xfId="0" applyNumberFormat="1" applyFont="1" applyBorder="1" applyAlignment="1">
      <alignment horizontal="center"/>
    </xf>
    <xf numFmtId="165" fontId="22" fillId="0" borderId="15" xfId="0" applyNumberFormat="1" applyFont="1" applyBorder="1" applyAlignment="1">
      <alignment horizontal="center"/>
    </xf>
    <xf numFmtId="165" fontId="22" fillId="0" borderId="10" xfId="0" applyNumberFormat="1" applyFont="1" applyBorder="1" applyAlignment="1">
      <alignment horizontal="right" vertical="center"/>
    </xf>
    <xf numFmtId="165" fontId="22" fillId="0" borderId="7" xfId="0" applyNumberFormat="1" applyFont="1" applyBorder="1" applyAlignment="1">
      <alignment horizontal="right" vertical="center"/>
    </xf>
    <xf numFmtId="0" fontId="24" fillId="3" borderId="9" xfId="0" applyFont="1" applyFill="1" applyBorder="1" applyAlignment="1">
      <alignment horizontal="center"/>
    </xf>
    <xf numFmtId="0" fontId="24" fillId="3" borderId="10" xfId="0" applyFont="1" applyFill="1" applyBorder="1" applyAlignment="1">
      <alignment horizontal="center"/>
    </xf>
    <xf numFmtId="0" fontId="6" fillId="0" borderId="0" xfId="0" applyFont="1" applyAlignment="1">
      <alignment horizontal="left" vertical="center" wrapText="1"/>
    </xf>
    <xf numFmtId="0" fontId="24" fillId="3" borderId="9" xfId="0" applyFont="1" applyFill="1" applyBorder="1" applyAlignment="1">
      <alignment horizontal="center" vertical="top"/>
    </xf>
    <xf numFmtId="0" fontId="24" fillId="3" borderId="10" xfId="0" applyFont="1" applyFill="1" applyBorder="1" applyAlignment="1">
      <alignment horizontal="center" vertical="top"/>
    </xf>
    <xf numFmtId="0" fontId="24" fillId="3" borderId="0" xfId="0" applyFont="1" applyFill="1" applyAlignment="1">
      <alignment horizontal="center" vertical="center"/>
    </xf>
    <xf numFmtId="0" fontId="24" fillId="3" borderId="2" xfId="0" applyFont="1" applyFill="1" applyBorder="1" applyAlignment="1">
      <alignment horizontal="center"/>
    </xf>
    <xf numFmtId="0" fontId="24" fillId="3" borderId="3" xfId="0" applyFont="1" applyFill="1" applyBorder="1" applyAlignment="1">
      <alignment horizontal="center"/>
    </xf>
    <xf numFmtId="0" fontId="24" fillId="4" borderId="2" xfId="0" applyFont="1" applyFill="1" applyBorder="1" applyAlignment="1">
      <alignment horizontal="center" vertical="center"/>
    </xf>
    <xf numFmtId="0" fontId="24" fillId="4" borderId="11" xfId="0" applyFont="1" applyFill="1" applyBorder="1" applyAlignment="1">
      <alignment horizontal="center" vertical="center"/>
    </xf>
    <xf numFmtId="0" fontId="24" fillId="4" borderId="9" xfId="0" applyFont="1" applyFill="1" applyBorder="1" applyAlignment="1">
      <alignment horizontal="center" vertical="center" wrapText="1"/>
    </xf>
    <xf numFmtId="0" fontId="24" fillId="4" borderId="10" xfId="0" applyFont="1" applyFill="1" applyBorder="1" applyAlignment="1">
      <alignment horizontal="center" vertical="center" wrapText="1"/>
    </xf>
    <xf numFmtId="0" fontId="24" fillId="3" borderId="9" xfId="0" applyFont="1" applyFill="1" applyBorder="1" applyAlignment="1">
      <alignment horizontal="center" vertical="center"/>
    </xf>
    <xf numFmtId="0" fontId="24" fillId="3" borderId="10" xfId="0" applyFont="1" applyFill="1" applyBorder="1" applyAlignment="1">
      <alignment horizontal="center" vertical="center"/>
    </xf>
    <xf numFmtId="0" fontId="37" fillId="4" borderId="0" xfId="0" applyFont="1" applyFill="1" applyAlignment="1">
      <alignment horizontal="center" vertical="top"/>
    </xf>
    <xf numFmtId="0" fontId="24" fillId="3" borderId="9" xfId="0" applyFont="1" applyFill="1" applyBorder="1" applyAlignment="1">
      <alignment horizontal="center" vertical="center" wrapText="1"/>
    </xf>
    <xf numFmtId="0" fontId="24" fillId="3" borderId="0" xfId="0" applyFont="1" applyFill="1" applyAlignment="1">
      <alignment horizontal="center" vertical="center" wrapText="1"/>
    </xf>
    <xf numFmtId="0" fontId="36" fillId="3" borderId="9" xfId="0" applyFont="1" applyFill="1" applyBorder="1" applyAlignment="1">
      <alignment horizontal="center"/>
    </xf>
    <xf numFmtId="0" fontId="36" fillId="4" borderId="9" xfId="0" applyFont="1" applyFill="1" applyBorder="1" applyAlignment="1">
      <alignment horizontal="center" vertical="center"/>
    </xf>
    <xf numFmtId="0" fontId="36" fillId="4" borderId="0" xfId="0" applyFont="1" applyFill="1" applyAlignment="1">
      <alignment horizontal="center" vertical="center"/>
    </xf>
    <xf numFmtId="0" fontId="36" fillId="4" borderId="10" xfId="0" applyFont="1" applyFill="1" applyBorder="1" applyAlignment="1">
      <alignment horizontal="center" vertical="center"/>
    </xf>
    <xf numFmtId="0" fontId="22" fillId="2" borderId="0" xfId="0" applyFont="1" applyFill="1" applyAlignment="1">
      <alignment horizontal="left" vertical="center"/>
    </xf>
    <xf numFmtId="0" fontId="6" fillId="2" borderId="0" xfId="0" applyFont="1" applyFill="1" applyAlignment="1">
      <alignment horizontal="left" vertical="center" wrapText="1"/>
    </xf>
    <xf numFmtId="0" fontId="26" fillId="0" borderId="0" xfId="0" applyFont="1" applyAlignment="1">
      <alignment vertical="center"/>
    </xf>
    <xf numFmtId="0" fontId="22" fillId="0" borderId="0" xfId="0" applyFont="1" applyAlignment="1">
      <alignment horizontal="left" vertical="center" wrapText="1"/>
    </xf>
    <xf numFmtId="0" fontId="26" fillId="2" borderId="10" xfId="0" applyFont="1" applyFill="1" applyBorder="1" applyAlignment="1">
      <alignment horizontal="left"/>
    </xf>
    <xf numFmtId="0" fontId="22" fillId="2" borderId="9" xfId="0" applyFont="1" applyFill="1" applyBorder="1" applyAlignment="1">
      <alignment horizontal="left"/>
    </xf>
    <xf numFmtId="0" fontId="22" fillId="2" borderId="0" xfId="0" applyFont="1" applyFill="1" applyAlignment="1">
      <alignment horizontal="left"/>
    </xf>
    <xf numFmtId="0" fontId="26" fillId="2" borderId="9" xfId="0" applyFont="1" applyFill="1" applyBorder="1" applyAlignment="1">
      <alignment horizontal="left" vertical="center" wrapText="1"/>
    </xf>
    <xf numFmtId="0" fontId="22" fillId="0" borderId="0" xfId="0" applyFont="1" applyAlignment="1">
      <alignment horizontal="left" vertical="center"/>
    </xf>
    <xf numFmtId="0" fontId="26" fillId="0" borderId="9" xfId="0" applyFont="1" applyBorder="1" applyAlignment="1">
      <alignment vertical="center"/>
    </xf>
    <xf numFmtId="0" fontId="22" fillId="0" borderId="0" xfId="29" applyFont="1" applyAlignment="1">
      <alignment horizontal="left"/>
    </xf>
    <xf numFmtId="0" fontId="24" fillId="3" borderId="0" xfId="0" applyFont="1" applyFill="1" applyAlignment="1">
      <alignment horizontal="center"/>
    </xf>
    <xf numFmtId="0" fontId="24" fillId="4" borderId="6" xfId="0" applyFont="1" applyFill="1" applyBorder="1" applyAlignment="1">
      <alignment horizontal="left"/>
    </xf>
    <xf numFmtId="0" fontId="24" fillId="4" borderId="7" xfId="0" applyFont="1" applyFill="1" applyBorder="1" applyAlignment="1">
      <alignment horizontal="left"/>
    </xf>
    <xf numFmtId="0" fontId="1" fillId="4" borderId="0" xfId="0" applyFont="1" applyFill="1" applyAlignment="1">
      <alignment horizontal="center"/>
    </xf>
    <xf numFmtId="0" fontId="22" fillId="0" borderId="9" xfId="0" applyFont="1" applyBorder="1" applyAlignment="1">
      <alignment vertical="center"/>
    </xf>
    <xf numFmtId="0" fontId="22" fillId="0" borderId="0" xfId="0" applyFont="1" applyAlignment="1">
      <alignment vertical="center"/>
    </xf>
    <xf numFmtId="0" fontId="24" fillId="4" borderId="5" xfId="0" applyFont="1" applyFill="1" applyBorder="1" applyAlignment="1">
      <alignment horizontal="center" vertical="center"/>
    </xf>
    <xf numFmtId="0" fontId="22" fillId="2" borderId="0" xfId="0" applyFont="1" applyFill="1" applyAlignment="1">
      <alignment horizontal="left" vertical="center"/>
    </xf>
    <xf numFmtId="0" fontId="26" fillId="0" borderId="0" xfId="0" applyFont="1" applyAlignment="1">
      <alignment vertical="center"/>
    </xf>
    <xf numFmtId="0" fontId="34" fillId="0" borderId="0" xfId="0" applyFont="1" applyAlignment="1">
      <alignment horizontal="left" vertical="top" wrapText="1"/>
    </xf>
    <xf numFmtId="0" fontId="22" fillId="2" borderId="9" xfId="0" applyFont="1" applyFill="1" applyBorder="1" applyAlignment="1">
      <alignment horizontal="left"/>
    </xf>
    <xf numFmtId="0" fontId="22" fillId="0" borderId="9" xfId="0" applyFont="1" applyBorder="1" applyAlignment="1">
      <alignment vertical="center"/>
    </xf>
    <xf numFmtId="0" fontId="22" fillId="0" borderId="0" xfId="0" applyFont="1" applyAlignment="1">
      <alignment vertical="center"/>
    </xf>
    <xf numFmtId="0" fontId="22" fillId="0" borderId="10" xfId="0" applyFont="1" applyBorder="1" applyAlignment="1">
      <alignment vertical="center"/>
    </xf>
    <xf numFmtId="0" fontId="24" fillId="4" borderId="5" xfId="0" applyFont="1" applyFill="1" applyBorder="1" applyAlignment="1">
      <alignment horizontal="center" vertical="center"/>
    </xf>
    <xf numFmtId="0" fontId="22" fillId="0" borderId="0" xfId="0" applyFont="1" applyAlignment="1"/>
    <xf numFmtId="0" fontId="22" fillId="2" borderId="0" xfId="0" applyFont="1" applyFill="1" applyAlignment="1"/>
    <xf numFmtId="0" fontId="22" fillId="2" borderId="10" xfId="0" applyFont="1" applyFill="1" applyBorder="1" applyAlignment="1"/>
    <xf numFmtId="0" fontId="22" fillId="2" borderId="9" xfId="0" applyFont="1" applyFill="1" applyBorder="1" applyAlignment="1"/>
    <xf numFmtId="0" fontId="22" fillId="0" borderId="10" xfId="0" applyFont="1" applyBorder="1" applyAlignment="1"/>
    <xf numFmtId="10" fontId="26" fillId="0" borderId="14" xfId="0" applyNumberFormat="1" applyFont="1" applyBorder="1" applyAlignment="1">
      <alignment horizontal="center" vertical="center"/>
    </xf>
    <xf numFmtId="10" fontId="26" fillId="0" borderId="13" xfId="0" applyNumberFormat="1" applyFont="1" applyBorder="1" applyAlignment="1">
      <alignment horizontal="center" vertical="center"/>
    </xf>
    <xf numFmtId="0" fontId="34" fillId="0" borderId="0" xfId="0" applyFont="1" applyAlignment="1">
      <alignment horizontal="left" vertical="top"/>
    </xf>
    <xf numFmtId="0" fontId="50" fillId="3" borderId="0" xfId="15" applyNumberFormat="1" applyFont="1" applyFill="1" applyAlignment="1">
      <alignment horizontal="center" vertical="center"/>
    </xf>
    <xf numFmtId="172" fontId="50" fillId="3" borderId="0" xfId="15" quotePrefix="1" applyNumberFormat="1" applyFont="1" applyFill="1" applyBorder="1" applyAlignment="1">
      <alignment horizontal="left" vertical="center"/>
    </xf>
    <xf numFmtId="49" fontId="51" fillId="3" borderId="5" xfId="6" quotePrefix="1" applyNumberFormat="1" applyFont="1" applyFill="1" applyBorder="1" applyAlignment="1">
      <alignment horizontal="center" vertical="center"/>
    </xf>
    <xf numFmtId="49" fontId="51" fillId="3" borderId="6" xfId="6" quotePrefix="1" applyNumberFormat="1" applyFont="1" applyFill="1" applyBorder="1" applyAlignment="1">
      <alignment horizontal="center" vertical="center"/>
    </xf>
    <xf numFmtId="49" fontId="51" fillId="3" borderId="7" xfId="6" quotePrefix="1" applyNumberFormat="1" applyFont="1" applyFill="1" applyBorder="1" applyAlignment="1">
      <alignment horizontal="center" vertical="center"/>
    </xf>
    <xf numFmtId="0" fontId="52" fillId="3" borderId="5" xfId="26" applyFont="1" applyFill="1" applyBorder="1" applyAlignment="1">
      <alignment horizontal="center" vertical="center"/>
    </xf>
    <xf numFmtId="0" fontId="52" fillId="3" borderId="7" xfId="26" applyFont="1" applyFill="1" applyBorder="1" applyAlignment="1">
      <alignment horizontal="center" vertical="center"/>
    </xf>
    <xf numFmtId="0" fontId="50" fillId="6" borderId="2" xfId="15" applyNumberFormat="1" applyFont="1" applyFill="1" applyBorder="1" applyAlignment="1">
      <alignment horizontal="left" vertical="center"/>
    </xf>
    <xf numFmtId="167" fontId="53" fillId="6" borderId="2" xfId="15" applyNumberFormat="1" applyFont="1" applyFill="1" applyBorder="1" applyAlignment="1">
      <alignment horizontal="left" vertical="center"/>
    </xf>
    <xf numFmtId="167" fontId="53" fillId="6" borderId="3" xfId="15" applyNumberFormat="1" applyFont="1" applyFill="1" applyBorder="1" applyAlignment="1">
      <alignment horizontal="left" vertical="center"/>
    </xf>
    <xf numFmtId="167" fontId="53" fillId="6" borderId="11" xfId="15" applyNumberFormat="1" applyFont="1" applyFill="1" applyBorder="1" applyAlignment="1">
      <alignment horizontal="left" vertical="center"/>
    </xf>
    <xf numFmtId="0" fontId="54" fillId="6" borderId="9" xfId="15" applyNumberFormat="1" applyFont="1" applyFill="1" applyBorder="1" applyAlignment="1">
      <alignment horizontal="left" vertical="center"/>
    </xf>
    <xf numFmtId="166" fontId="53" fillId="6" borderId="9" xfId="15" applyNumberFormat="1" applyFont="1" applyFill="1" applyBorder="1" applyAlignment="1">
      <alignment horizontal="left" vertical="center" wrapText="1"/>
    </xf>
    <xf numFmtId="166" fontId="53" fillId="6" borderId="0" xfId="15" applyNumberFormat="1" applyFont="1" applyFill="1" applyBorder="1" applyAlignment="1">
      <alignment horizontal="left" vertical="center" wrapText="1"/>
    </xf>
    <xf numFmtId="166" fontId="53" fillId="6" borderId="10" xfId="15" applyNumberFormat="1" applyFont="1" applyFill="1" applyBorder="1" applyAlignment="1">
      <alignment horizontal="left" vertical="center" wrapText="1"/>
    </xf>
    <xf numFmtId="165" fontId="53" fillId="6" borderId="9" xfId="2" applyNumberFormat="1" applyFont="1" applyFill="1" applyBorder="1" applyAlignment="1">
      <alignment horizontal="center" vertical="center" wrapText="1"/>
    </xf>
    <xf numFmtId="165" fontId="53" fillId="6" borderId="10" xfId="2" applyNumberFormat="1" applyFont="1" applyFill="1" applyBorder="1" applyAlignment="1">
      <alignment horizontal="center" vertical="center" wrapText="1"/>
    </xf>
    <xf numFmtId="0" fontId="54" fillId="6" borderId="9" xfId="0" applyFont="1" applyFill="1" applyBorder="1"/>
    <xf numFmtId="0" fontId="54" fillId="6" borderId="9" xfId="0" applyFont="1" applyFill="1" applyBorder="1" applyAlignment="1">
      <alignment horizontal="left"/>
    </xf>
    <xf numFmtId="0" fontId="54" fillId="6" borderId="0" xfId="0" applyFont="1" applyFill="1" applyAlignment="1">
      <alignment horizontal="left"/>
    </xf>
    <xf numFmtId="0" fontId="54" fillId="6" borderId="10" xfId="0" applyFont="1" applyFill="1" applyBorder="1" applyAlignment="1">
      <alignment horizontal="left"/>
    </xf>
    <xf numFmtId="0" fontId="50" fillId="6" borderId="9" xfId="15" applyNumberFormat="1" applyFont="1" applyFill="1" applyBorder="1" applyAlignment="1">
      <alignment horizontal="center" vertical="center"/>
    </xf>
    <xf numFmtId="166" fontId="55" fillId="6" borderId="9" xfId="0" applyNumberFormat="1" applyFont="1" applyFill="1" applyBorder="1" applyAlignment="1">
      <alignment horizontal="left"/>
    </xf>
    <xf numFmtId="166" fontId="55" fillId="6" borderId="0" xfId="0" applyNumberFormat="1" applyFont="1" applyFill="1" applyAlignment="1">
      <alignment horizontal="left"/>
    </xf>
    <xf numFmtId="166" fontId="55" fillId="6" borderId="10" xfId="0" applyNumberFormat="1" applyFont="1" applyFill="1" applyBorder="1" applyAlignment="1">
      <alignment horizontal="left"/>
    </xf>
    <xf numFmtId="165" fontId="50" fillId="6" borderId="9" xfId="2" applyNumberFormat="1" applyFont="1" applyFill="1" applyBorder="1" applyAlignment="1">
      <alignment horizontal="center" vertical="center" wrapText="1"/>
    </xf>
    <xf numFmtId="165" fontId="50" fillId="6" borderId="10" xfId="2" applyNumberFormat="1" applyFont="1" applyFill="1" applyBorder="1" applyAlignment="1">
      <alignment horizontal="center" vertical="center" wrapText="1"/>
    </xf>
    <xf numFmtId="0" fontId="50" fillId="11" borderId="9" xfId="6" applyFont="1" applyFill="1" applyBorder="1" applyAlignment="1">
      <alignment horizontal="left"/>
    </xf>
    <xf numFmtId="167" fontId="53" fillId="6" borderId="9" xfId="15" applyNumberFormat="1" applyFont="1" applyFill="1" applyBorder="1" applyAlignment="1">
      <alignment horizontal="left" vertical="center"/>
    </xf>
    <xf numFmtId="167" fontId="53" fillId="6" borderId="0" xfId="15" applyNumberFormat="1" applyFont="1" applyFill="1" applyBorder="1" applyAlignment="1">
      <alignment horizontal="left" vertical="center"/>
    </xf>
    <xf numFmtId="167" fontId="53" fillId="6" borderId="10" xfId="15" applyNumberFormat="1" applyFont="1" applyFill="1" applyBorder="1" applyAlignment="1">
      <alignment horizontal="left" vertical="center"/>
    </xf>
    <xf numFmtId="0" fontId="50" fillId="6" borderId="5" xfId="15" applyNumberFormat="1" applyFont="1" applyFill="1" applyBorder="1" applyAlignment="1">
      <alignment horizontal="left" vertical="center"/>
    </xf>
    <xf numFmtId="167" fontId="50" fillId="0" borderId="5" xfId="15" applyNumberFormat="1" applyFont="1" applyBorder="1" applyAlignment="1">
      <alignment horizontal="left" vertical="center"/>
    </xf>
    <xf numFmtId="167" fontId="50" fillId="0" borderId="6" xfId="15" applyNumberFormat="1" applyFont="1" applyBorder="1" applyAlignment="1">
      <alignment horizontal="left" vertical="center"/>
    </xf>
    <xf numFmtId="167" fontId="50" fillId="0" borderId="7" xfId="15" applyNumberFormat="1" applyFont="1" applyBorder="1" applyAlignment="1">
      <alignment horizontal="left" vertical="center"/>
    </xf>
    <xf numFmtId="165" fontId="50" fillId="6" borderId="5" xfId="2" applyNumberFormat="1" applyFont="1" applyFill="1" applyBorder="1" applyAlignment="1">
      <alignment horizontal="center" vertical="center" wrapText="1"/>
    </xf>
    <xf numFmtId="165" fontId="50" fillId="6" borderId="7" xfId="2" applyNumberFormat="1" applyFont="1" applyFill="1" applyBorder="1" applyAlignment="1">
      <alignment horizontal="center" vertical="center" wrapText="1"/>
    </xf>
    <xf numFmtId="0" fontId="54" fillId="6" borderId="0" xfId="15" applyNumberFormat="1" applyFont="1" applyFill="1" applyBorder="1" applyAlignment="1">
      <alignment horizontal="left" vertical="center"/>
    </xf>
    <xf numFmtId="0" fontId="54" fillId="6" borderId="0" xfId="0" applyFont="1" applyFill="1" applyAlignment="1">
      <alignment vertical="center"/>
    </xf>
    <xf numFmtId="0" fontId="54" fillId="6" borderId="0" xfId="0" applyFont="1" applyFill="1"/>
    <xf numFmtId="1" fontId="51" fillId="3" borderId="5" xfId="7" applyNumberFormat="1" applyFont="1" applyFill="1" applyBorder="1" applyAlignment="1">
      <alignment horizontal="center"/>
    </xf>
    <xf numFmtId="1" fontId="51" fillId="3" borderId="6" xfId="7" applyNumberFormat="1" applyFont="1" applyFill="1" applyBorder="1" applyAlignment="1">
      <alignment horizontal="center"/>
    </xf>
    <xf numFmtId="1" fontId="51" fillId="3" borderId="7" xfId="7" applyNumberFormat="1" applyFont="1" applyFill="1" applyBorder="1" applyAlignment="1">
      <alignment horizontal="center"/>
    </xf>
    <xf numFmtId="167" fontId="53" fillId="6" borderId="2" xfId="15" applyNumberFormat="1" applyFont="1" applyFill="1" applyBorder="1" applyAlignment="1">
      <alignment vertical="center"/>
    </xf>
    <xf numFmtId="167" fontId="53" fillId="6" borderId="3" xfId="15" applyNumberFormat="1" applyFont="1" applyFill="1" applyBorder="1" applyAlignment="1">
      <alignment vertical="center"/>
    </xf>
    <xf numFmtId="167" fontId="53" fillId="6" borderId="11" xfId="15" applyNumberFormat="1" applyFont="1" applyFill="1" applyBorder="1" applyAlignment="1">
      <alignment vertical="center"/>
    </xf>
    <xf numFmtId="0" fontId="54" fillId="6" borderId="10" xfId="0" applyFont="1" applyFill="1" applyBorder="1"/>
    <xf numFmtId="167" fontId="53" fillId="6" borderId="9" xfId="15" applyNumberFormat="1" applyFont="1" applyFill="1" applyBorder="1" applyAlignment="1">
      <alignment vertical="center"/>
    </xf>
    <xf numFmtId="167" fontId="53" fillId="6" borderId="10" xfId="15" applyNumberFormat="1" applyFont="1" applyFill="1" applyBorder="1" applyAlignment="1">
      <alignment vertical="center"/>
    </xf>
    <xf numFmtId="167" fontId="53" fillId="6" borderId="0" xfId="15" applyNumberFormat="1" applyFont="1" applyFill="1" applyBorder="1" applyAlignment="1">
      <alignment vertical="center"/>
    </xf>
    <xf numFmtId="0" fontId="55" fillId="6" borderId="9" xfId="15" applyNumberFormat="1" applyFont="1" applyFill="1" applyBorder="1" applyAlignment="1">
      <alignment horizontal="left" vertical="center"/>
    </xf>
    <xf numFmtId="43" fontId="54" fillId="6" borderId="9" xfId="15" applyFont="1" applyFill="1" applyBorder="1"/>
    <xf numFmtId="0" fontId="50" fillId="6" borderId="9" xfId="15" applyNumberFormat="1" applyFont="1" applyFill="1" applyBorder="1" applyAlignment="1">
      <alignment horizontal="left" vertical="center"/>
    </xf>
    <xf numFmtId="167" fontId="50" fillId="6" borderId="9" xfId="15" applyNumberFormat="1" applyFont="1" applyFill="1" applyBorder="1" applyAlignment="1">
      <alignment vertical="center"/>
    </xf>
    <xf numFmtId="167" fontId="50" fillId="6" borderId="0" xfId="15" applyNumberFormat="1" applyFont="1" applyFill="1" applyBorder="1" applyAlignment="1">
      <alignment vertical="center"/>
    </xf>
    <xf numFmtId="167" fontId="50" fillId="6" borderId="10" xfId="15" applyNumberFormat="1" applyFont="1" applyFill="1" applyBorder="1" applyAlignment="1">
      <alignment vertical="center"/>
    </xf>
    <xf numFmtId="0" fontId="55" fillId="6" borderId="5" xfId="15" applyNumberFormat="1" applyFont="1" applyFill="1" applyBorder="1" applyAlignment="1">
      <alignment horizontal="left" vertical="center"/>
    </xf>
    <xf numFmtId="167" fontId="50" fillId="6" borderId="5" xfId="15" applyNumberFormat="1" applyFont="1" applyFill="1" applyBorder="1" applyAlignment="1">
      <alignment vertical="center"/>
    </xf>
    <xf numFmtId="167" fontId="50" fillId="6" borderId="6" xfId="15" applyNumberFormat="1" applyFont="1" applyFill="1" applyBorder="1" applyAlignment="1">
      <alignment vertical="center"/>
    </xf>
    <xf numFmtId="167" fontId="50" fillId="6" borderId="7" xfId="15" applyNumberFormat="1" applyFont="1" applyFill="1" applyBorder="1" applyAlignment="1">
      <alignment vertical="center"/>
    </xf>
    <xf numFmtId="165" fontId="53" fillId="6" borderId="5" xfId="2" applyNumberFormat="1" applyFont="1" applyFill="1" applyBorder="1" applyAlignment="1">
      <alignment horizontal="center" vertical="center" wrapText="1"/>
    </xf>
    <xf numFmtId="165" fontId="53" fillId="6" borderId="7" xfId="2" applyNumberFormat="1" applyFont="1" applyFill="1" applyBorder="1" applyAlignment="1">
      <alignment horizontal="center" vertical="center" wrapText="1"/>
    </xf>
    <xf numFmtId="165" fontId="53" fillId="6" borderId="0" xfId="2" applyNumberFormat="1" applyFont="1" applyFill="1" applyBorder="1" applyAlignment="1">
      <alignment horizontal="center" vertical="center" wrapText="1"/>
    </xf>
    <xf numFmtId="0" fontId="50" fillId="6" borderId="14" xfId="15" applyNumberFormat="1" applyFont="1" applyFill="1" applyBorder="1" applyAlignment="1">
      <alignment horizontal="left" vertical="center"/>
    </xf>
    <xf numFmtId="10" fontId="50" fillId="6" borderId="14" xfId="2" applyNumberFormat="1" applyFont="1" applyFill="1" applyBorder="1" applyAlignment="1">
      <alignment vertical="center"/>
    </xf>
    <xf numFmtId="10" fontId="50" fillId="6" borderId="13" xfId="2" applyNumberFormat="1" applyFont="1" applyFill="1" applyBorder="1" applyAlignment="1">
      <alignment vertical="center"/>
    </xf>
    <xf numFmtId="10" fontId="50" fillId="6" borderId="15" xfId="2" applyNumberFormat="1" applyFont="1" applyFill="1" applyBorder="1" applyAlignment="1">
      <alignment vertical="center"/>
    </xf>
    <xf numFmtId="10" fontId="53" fillId="6" borderId="14" xfId="2" quotePrefix="1" applyNumberFormat="1" applyFont="1" applyFill="1" applyBorder="1" applyAlignment="1">
      <alignment horizontal="center" vertical="center" wrapText="1"/>
    </xf>
    <xf numFmtId="10" fontId="53" fillId="6" borderId="15" xfId="2" quotePrefix="1" applyNumberFormat="1" applyFont="1" applyFill="1" applyBorder="1" applyAlignment="1">
      <alignment horizontal="center" vertical="center" wrapText="1"/>
    </xf>
    <xf numFmtId="0" fontId="56" fillId="3" borderId="0" xfId="0" applyFont="1" applyFill="1"/>
    <xf numFmtId="0" fontId="56" fillId="3" borderId="10" xfId="0" applyFont="1" applyFill="1" applyBorder="1"/>
    <xf numFmtId="0" fontId="54" fillId="0" borderId="0" xfId="0" applyFont="1"/>
    <xf numFmtId="0" fontId="53" fillId="4" borderId="0" xfId="0" applyFont="1" applyFill="1" applyAlignment="1">
      <alignment horizontal="centerContinuous"/>
    </xf>
    <xf numFmtId="0" fontId="51" fillId="3" borderId="5" xfId="0" applyFont="1" applyFill="1" applyBorder="1" applyAlignment="1">
      <alignment horizontal="center"/>
    </xf>
    <xf numFmtId="0" fontId="51" fillId="3" borderId="6" xfId="0" applyFont="1" applyFill="1" applyBorder="1" applyAlignment="1">
      <alignment horizontal="center"/>
    </xf>
    <xf numFmtId="0" fontId="51" fillId="3" borderId="7" xfId="0" applyFont="1" applyFill="1" applyBorder="1" applyAlignment="1">
      <alignment horizontal="center"/>
    </xf>
    <xf numFmtId="0" fontId="53" fillId="4" borderId="0" xfId="0" applyFont="1" applyFill="1"/>
    <xf numFmtId="0" fontId="52" fillId="4" borderId="9" xfId="0" applyFont="1" applyFill="1" applyBorder="1" applyAlignment="1">
      <alignment horizontal="center"/>
    </xf>
    <xf numFmtId="0" fontId="52" fillId="4" borderId="0" xfId="0" applyFont="1" applyFill="1" applyAlignment="1">
      <alignment horizontal="center"/>
    </xf>
    <xf numFmtId="0" fontId="52" fillId="4" borderId="10" xfId="0" applyFont="1" applyFill="1" applyBorder="1" applyAlignment="1">
      <alignment horizontal="center"/>
    </xf>
    <xf numFmtId="0" fontId="53" fillId="0" borderId="2" xfId="0" applyFont="1" applyBorder="1" applyAlignment="1">
      <alignment horizontal="center"/>
    </xf>
    <xf numFmtId="0" fontId="53" fillId="0" borderId="3" xfId="0" applyFont="1" applyBorder="1" applyAlignment="1">
      <alignment horizontal="center"/>
    </xf>
    <xf numFmtId="0" fontId="53" fillId="0" borderId="11" xfId="0" applyFont="1" applyBorder="1" applyAlignment="1">
      <alignment horizontal="center"/>
    </xf>
    <xf numFmtId="0" fontId="50" fillId="2" borderId="1" xfId="0" applyFont="1" applyFill="1" applyBorder="1"/>
    <xf numFmtId="0" fontId="53" fillId="2" borderId="2" xfId="0" applyFont="1" applyFill="1" applyBorder="1" applyAlignment="1">
      <alignment horizontal="center"/>
    </xf>
    <xf numFmtId="0" fontId="53" fillId="2" borderId="3" xfId="0" applyFont="1" applyFill="1" applyBorder="1" applyAlignment="1">
      <alignment horizontal="center"/>
    </xf>
    <xf numFmtId="0" fontId="53" fillId="2" borderId="11" xfId="0" applyFont="1" applyFill="1" applyBorder="1" applyAlignment="1">
      <alignment horizontal="center"/>
    </xf>
    <xf numFmtId="0" fontId="50" fillId="0" borderId="9" xfId="0" applyFont="1" applyBorder="1"/>
    <xf numFmtId="3" fontId="53" fillId="0" borderId="9" xfId="0" applyNumberFormat="1" applyFont="1" applyBorder="1" applyAlignment="1">
      <alignment horizontal="center"/>
    </xf>
    <xf numFmtId="3" fontId="53" fillId="0" borderId="0" xfId="0" applyNumberFormat="1" applyFont="1" applyAlignment="1">
      <alignment horizontal="center"/>
    </xf>
    <xf numFmtId="3" fontId="53" fillId="0" borderId="10" xfId="0" applyNumberFormat="1" applyFont="1" applyBorder="1" applyAlignment="1">
      <alignment horizontal="center"/>
    </xf>
    <xf numFmtId="165" fontId="53" fillId="0" borderId="9" xfId="0" applyNumberFormat="1" applyFont="1" applyBorder="1" applyAlignment="1">
      <alignment horizontal="center"/>
    </xf>
    <xf numFmtId="165" fontId="53" fillId="0" borderId="10" xfId="0" applyNumberFormat="1" applyFont="1" applyBorder="1" applyAlignment="1">
      <alignment horizontal="center"/>
    </xf>
    <xf numFmtId="0" fontId="53" fillId="2" borderId="8" xfId="0" applyFont="1" applyFill="1" applyBorder="1"/>
    <xf numFmtId="0" fontId="53" fillId="0" borderId="9" xfId="0" applyFont="1" applyBorder="1" applyAlignment="1">
      <alignment horizontal="center"/>
    </xf>
    <xf numFmtId="0" fontId="53" fillId="0" borderId="0" xfId="0" applyFont="1" applyAlignment="1">
      <alignment horizontal="center"/>
    </xf>
    <xf numFmtId="0" fontId="53" fillId="0" borderId="10" xfId="0" applyFont="1" applyBorder="1" applyAlignment="1">
      <alignment horizontal="center"/>
    </xf>
    <xf numFmtId="0" fontId="53" fillId="0" borderId="9" xfId="0" applyFont="1" applyBorder="1"/>
    <xf numFmtId="165" fontId="53" fillId="0" borderId="0" xfId="0" applyNumberFormat="1" applyFont="1" applyAlignment="1">
      <alignment horizontal="center"/>
    </xf>
    <xf numFmtId="3" fontId="50" fillId="0" borderId="9" xfId="0" applyNumberFormat="1" applyFont="1" applyBorder="1" applyAlignment="1">
      <alignment horizontal="center"/>
    </xf>
    <xf numFmtId="3" fontId="50" fillId="0" borderId="0" xfId="0" applyNumberFormat="1" applyFont="1" applyAlignment="1">
      <alignment horizontal="center"/>
    </xf>
    <xf numFmtId="3" fontId="50" fillId="0" borderId="10" xfId="0" applyNumberFormat="1" applyFont="1" applyBorder="1" applyAlignment="1">
      <alignment horizontal="center"/>
    </xf>
    <xf numFmtId="165" fontId="50" fillId="0" borderId="9" xfId="0" applyNumberFormat="1" applyFont="1" applyBorder="1" applyAlignment="1">
      <alignment horizontal="center"/>
    </xf>
    <xf numFmtId="165" fontId="50" fillId="0" borderId="10" xfId="0" applyNumberFormat="1" applyFont="1" applyBorder="1" applyAlignment="1">
      <alignment horizontal="center"/>
    </xf>
    <xf numFmtId="0" fontId="50" fillId="0" borderId="9" xfId="0" applyFont="1" applyBorder="1" applyAlignment="1">
      <alignment horizontal="center"/>
    </xf>
    <xf numFmtId="0" fontId="50" fillId="0" borderId="0" xfId="0" applyFont="1" applyAlignment="1">
      <alignment horizontal="center"/>
    </xf>
    <xf numFmtId="0" fontId="50" fillId="0" borderId="10" xfId="0" applyFont="1" applyBorder="1" applyAlignment="1">
      <alignment horizontal="center"/>
    </xf>
    <xf numFmtId="0" fontId="53" fillId="0" borderId="8" xfId="0" applyFont="1" applyBorder="1"/>
    <xf numFmtId="0" fontId="53" fillId="0" borderId="8" xfId="0" applyFont="1" applyBorder="1" applyAlignment="1">
      <alignment horizontal="left"/>
    </xf>
    <xf numFmtId="0" fontId="50" fillId="0" borderId="8" xfId="0" applyFont="1" applyBorder="1"/>
    <xf numFmtId="0" fontId="53" fillId="2" borderId="9" xfId="0" applyFont="1" applyFill="1" applyBorder="1"/>
    <xf numFmtId="0" fontId="53" fillId="2" borderId="0" xfId="0" applyFont="1" applyFill="1"/>
    <xf numFmtId="0" fontId="53" fillId="2" borderId="10" xfId="0" applyFont="1" applyFill="1" applyBorder="1"/>
    <xf numFmtId="0" fontId="53" fillId="0" borderId="0" xfId="0" applyFont="1"/>
    <xf numFmtId="0" fontId="54" fillId="0" borderId="10" xfId="0" applyFont="1" applyBorder="1"/>
    <xf numFmtId="0" fontId="50" fillId="0" borderId="8" xfId="0" applyFont="1" applyBorder="1" applyAlignment="1">
      <alignment horizontal="left"/>
    </xf>
    <xf numFmtId="0" fontId="53" fillId="0" borderId="10" xfId="0" applyFont="1" applyBorder="1"/>
    <xf numFmtId="0" fontId="50" fillId="2" borderId="10" xfId="0" applyFont="1" applyFill="1" applyBorder="1" applyAlignment="1">
      <alignment horizontal="left"/>
    </xf>
    <xf numFmtId="0" fontId="53" fillId="2" borderId="8" xfId="0" applyFont="1" applyFill="1" applyBorder="1" applyAlignment="1">
      <alignment horizontal="left"/>
    </xf>
    <xf numFmtId="0" fontId="50" fillId="2" borderId="10" xfId="0" applyFont="1" applyFill="1" applyBorder="1" applyAlignment="1">
      <alignment horizontal="center"/>
    </xf>
    <xf numFmtId="0" fontId="54" fillId="0" borderId="9" xfId="0" applyFont="1" applyBorder="1"/>
    <xf numFmtId="3" fontId="54" fillId="0" borderId="9" xfId="0" applyNumberFormat="1" applyFont="1" applyBorder="1"/>
    <xf numFmtId="3" fontId="54" fillId="0" borderId="0" xfId="0" applyNumberFormat="1" applyFont="1"/>
    <xf numFmtId="3" fontId="54" fillId="0" borderId="10" xfId="0" applyNumberFormat="1" applyFont="1" applyBorder="1"/>
    <xf numFmtId="165" fontId="54" fillId="0" borderId="9" xfId="0" applyNumberFormat="1" applyFont="1" applyBorder="1"/>
    <xf numFmtId="165" fontId="54" fillId="0" borderId="10" xfId="0" applyNumberFormat="1" applyFont="1" applyBorder="1"/>
    <xf numFmtId="0" fontId="53" fillId="0" borderId="4" xfId="0" applyFont="1" applyBorder="1"/>
    <xf numFmtId="3" fontId="53" fillId="2" borderId="5" xfId="0" applyNumberFormat="1" applyFont="1" applyFill="1" applyBorder="1" applyAlignment="1">
      <alignment horizontal="center"/>
    </xf>
    <xf numFmtId="3" fontId="53" fillId="2" borderId="6" xfId="0" applyNumberFormat="1" applyFont="1" applyFill="1" applyBorder="1" applyAlignment="1">
      <alignment horizontal="center"/>
    </xf>
    <xf numFmtId="3" fontId="53" fillId="2" borderId="7" xfId="0" applyNumberFormat="1" applyFont="1" applyFill="1" applyBorder="1" applyAlignment="1">
      <alignment horizontal="center"/>
    </xf>
    <xf numFmtId="0" fontId="53" fillId="0" borderId="3" xfId="0" applyFont="1" applyBorder="1" applyAlignment="1">
      <alignment horizontal="left"/>
    </xf>
    <xf numFmtId="10" fontId="53" fillId="0" borderId="3" xfId="0" applyNumberFormat="1" applyFont="1" applyBorder="1" applyAlignment="1">
      <alignment horizontal="center"/>
    </xf>
    <xf numFmtId="0" fontId="53" fillId="0" borderId="0" xfId="0" applyFont="1" applyAlignment="1">
      <alignment horizontal="left"/>
    </xf>
    <xf numFmtId="10" fontId="53" fillId="0" borderId="0" xfId="0" applyNumberFormat="1" applyFont="1" applyAlignment="1">
      <alignment horizontal="center"/>
    </xf>
    <xf numFmtId="0" fontId="50" fillId="2" borderId="9" xfId="0" applyFont="1" applyFill="1" applyBorder="1"/>
    <xf numFmtId="0" fontId="50" fillId="2" borderId="10" xfId="0" applyFont="1" applyFill="1" applyBorder="1"/>
    <xf numFmtId="0" fontId="50" fillId="0" borderId="0" xfId="0" applyFont="1" applyAlignment="1">
      <alignment horizontal="left"/>
    </xf>
    <xf numFmtId="3" fontId="53" fillId="2" borderId="0" xfId="0" applyNumberFormat="1" applyFont="1" applyFill="1" applyAlignment="1">
      <alignment horizontal="center"/>
    </xf>
    <xf numFmtId="0" fontId="53" fillId="0" borderId="9" xfId="0" applyFont="1" applyBorder="1" applyAlignment="1">
      <alignment horizontal="center" vertical="center"/>
    </xf>
    <xf numFmtId="0" fontId="53" fillId="0" borderId="0" xfId="0" applyFont="1" applyAlignment="1">
      <alignment horizontal="center" vertical="center"/>
    </xf>
    <xf numFmtId="0" fontId="53" fillId="0" borderId="10" xfId="0" applyFont="1" applyBorder="1" applyAlignment="1">
      <alignment horizontal="center" vertical="center"/>
    </xf>
    <xf numFmtId="3" fontId="50" fillId="0" borderId="5" xfId="0" applyNumberFormat="1" applyFont="1" applyBorder="1" applyAlignment="1">
      <alignment horizontal="center"/>
    </xf>
    <xf numFmtId="3" fontId="50" fillId="0" borderId="6" xfId="0" applyNumberFormat="1" applyFont="1" applyBorder="1" applyAlignment="1">
      <alignment horizontal="center"/>
    </xf>
    <xf numFmtId="3" fontId="50" fillId="0" borderId="7" xfId="0" applyNumberFormat="1" applyFont="1" applyBorder="1" applyAlignment="1">
      <alignment horizontal="center"/>
    </xf>
    <xf numFmtId="165" fontId="50" fillId="0" borderId="5" xfId="0" applyNumberFormat="1" applyFont="1" applyBorder="1" applyAlignment="1">
      <alignment horizontal="center"/>
    </xf>
    <xf numFmtId="165" fontId="50" fillId="0" borderId="7" xfId="0" applyNumberFormat="1" applyFont="1" applyBorder="1" applyAlignment="1">
      <alignment horizontal="center"/>
    </xf>
    <xf numFmtId="0" fontId="59" fillId="0" borderId="0" xfId="0" applyFont="1"/>
    <xf numFmtId="0" fontId="60" fillId="0" borderId="0" xfId="0" applyFont="1"/>
    <xf numFmtId="0" fontId="61" fillId="3" borderId="0" xfId="1" applyFont="1" applyFill="1" applyBorder="1"/>
    <xf numFmtId="0" fontId="60" fillId="3" borderId="0" xfId="0" applyFont="1" applyFill="1" applyAlignment="1">
      <alignment horizontal="center"/>
    </xf>
    <xf numFmtId="0" fontId="62" fillId="0" borderId="0" xfId="0" applyFont="1"/>
    <xf numFmtId="0" fontId="51" fillId="4" borderId="0" xfId="0" applyFont="1" applyFill="1" applyAlignment="1">
      <alignment vertical="center"/>
    </xf>
    <xf numFmtId="0" fontId="56" fillId="4" borderId="0" xfId="0" applyFont="1" applyFill="1" applyAlignment="1">
      <alignment vertical="center"/>
    </xf>
    <xf numFmtId="17" fontId="51" fillId="4" borderId="5" xfId="0" quotePrefix="1" applyNumberFormat="1" applyFont="1" applyFill="1" applyBorder="1" applyAlignment="1">
      <alignment horizontal="center"/>
    </xf>
    <xf numFmtId="17" fontId="51" fillId="4" borderId="6" xfId="0" quotePrefix="1" applyNumberFormat="1" applyFont="1" applyFill="1" applyBorder="1" applyAlignment="1">
      <alignment horizontal="center"/>
    </xf>
    <xf numFmtId="17" fontId="51" fillId="4" borderId="7" xfId="0" quotePrefix="1" applyNumberFormat="1" applyFont="1" applyFill="1" applyBorder="1" applyAlignment="1">
      <alignment horizontal="center"/>
    </xf>
    <xf numFmtId="0" fontId="51" fillId="4" borderId="5" xfId="0" applyFont="1" applyFill="1" applyBorder="1" applyAlignment="1">
      <alignment horizontal="center"/>
    </xf>
    <xf numFmtId="0" fontId="51" fillId="4" borderId="7" xfId="0" applyFont="1" applyFill="1" applyBorder="1" applyAlignment="1">
      <alignment horizontal="center"/>
    </xf>
    <xf numFmtId="0" fontId="50" fillId="2" borderId="1" xfId="0" applyFont="1" applyFill="1" applyBorder="1" applyAlignment="1">
      <alignment horizontal="left"/>
    </xf>
    <xf numFmtId="0" fontId="53" fillId="2" borderId="2" xfId="0" applyFont="1" applyFill="1" applyBorder="1" applyAlignment="1">
      <alignment horizontal="center" vertical="center"/>
    </xf>
    <xf numFmtId="0" fontId="50" fillId="2" borderId="3" xfId="0" applyFont="1" applyFill="1" applyBorder="1" applyAlignment="1">
      <alignment horizontal="center" vertical="center"/>
    </xf>
    <xf numFmtId="0" fontId="50" fillId="2" borderId="11" xfId="0" applyFont="1" applyFill="1" applyBorder="1" applyAlignment="1">
      <alignment horizontal="center" vertical="center"/>
    </xf>
    <xf numFmtId="0" fontId="53" fillId="2" borderId="8" xfId="0" applyFont="1" applyFill="1" applyBorder="1" applyAlignment="1">
      <alignment horizontal="left" vertical="center"/>
    </xf>
    <xf numFmtId="3" fontId="53" fillId="0" borderId="9" xfId="0" applyNumberFormat="1" applyFont="1" applyBorder="1" applyAlignment="1">
      <alignment horizontal="center" vertical="center"/>
    </xf>
    <xf numFmtId="3" fontId="53" fillId="2" borderId="0" xfId="0" applyNumberFormat="1" applyFont="1" applyFill="1" applyAlignment="1">
      <alignment horizontal="center" vertical="center"/>
    </xf>
    <xf numFmtId="3" fontId="53" fillId="2" borderId="10" xfId="0" applyNumberFormat="1" applyFont="1" applyFill="1" applyBorder="1" applyAlignment="1">
      <alignment horizontal="center" vertical="center"/>
    </xf>
    <xf numFmtId="165" fontId="53" fillId="2" borderId="0" xfId="0" applyNumberFormat="1" applyFont="1" applyFill="1" applyAlignment="1">
      <alignment horizontal="center" vertical="center"/>
    </xf>
    <xf numFmtId="165" fontId="53" fillId="2" borderId="10" xfId="0" applyNumberFormat="1" applyFont="1" applyFill="1" applyBorder="1" applyAlignment="1">
      <alignment horizontal="center" vertical="center"/>
    </xf>
    <xf numFmtId="0" fontId="50" fillId="2" borderId="8" xfId="0" applyFont="1" applyFill="1" applyBorder="1"/>
    <xf numFmtId="3" fontId="50" fillId="2" borderId="0" xfId="0" applyNumberFormat="1" applyFont="1" applyFill="1" applyAlignment="1">
      <alignment horizontal="center" vertical="center"/>
    </xf>
    <xf numFmtId="3" fontId="50" fillId="2" borderId="10" xfId="0" applyNumberFormat="1" applyFont="1" applyFill="1" applyBorder="1" applyAlignment="1">
      <alignment horizontal="center" vertical="center"/>
    </xf>
    <xf numFmtId="165" fontId="50" fillId="2" borderId="0" xfId="0" applyNumberFormat="1" applyFont="1" applyFill="1" applyAlignment="1">
      <alignment horizontal="center" vertical="center"/>
    </xf>
    <xf numFmtId="165" fontId="50" fillId="2" borderId="10" xfId="0" applyNumberFormat="1" applyFont="1" applyFill="1" applyBorder="1" applyAlignment="1">
      <alignment horizontal="center" vertical="center"/>
    </xf>
    <xf numFmtId="0" fontId="53" fillId="2" borderId="8" xfId="0" applyFont="1" applyFill="1" applyBorder="1" applyAlignment="1">
      <alignment horizontal="left" indent="1"/>
    </xf>
    <xf numFmtId="3" fontId="53" fillId="2" borderId="9" xfId="0" applyNumberFormat="1" applyFont="1" applyFill="1" applyBorder="1" applyAlignment="1">
      <alignment horizontal="center" vertical="center"/>
    </xf>
    <xf numFmtId="0" fontId="50" fillId="2" borderId="8" xfId="0" applyFont="1" applyFill="1" applyBorder="1" applyAlignment="1">
      <alignment horizontal="left"/>
    </xf>
    <xf numFmtId="3" fontId="50" fillId="0" borderId="9" xfId="0" applyNumberFormat="1" applyFont="1" applyBorder="1" applyAlignment="1">
      <alignment horizontal="center" vertical="center"/>
    </xf>
    <xf numFmtId="3" fontId="50" fillId="0" borderId="10" xfId="0" applyNumberFormat="1" applyFont="1" applyBorder="1" applyAlignment="1">
      <alignment horizontal="center" vertical="center"/>
    </xf>
    <xf numFmtId="3" fontId="53" fillId="0" borderId="10" xfId="0" applyNumberFormat="1" applyFont="1" applyBorder="1" applyAlignment="1">
      <alignment horizontal="center" vertical="center"/>
    </xf>
    <xf numFmtId="0" fontId="50" fillId="2" borderId="8" xfId="0" applyFont="1" applyFill="1" applyBorder="1" applyAlignment="1">
      <alignment horizontal="center"/>
    </xf>
    <xf numFmtId="0" fontId="50" fillId="0" borderId="9" xfId="0" applyFont="1" applyBorder="1" applyAlignment="1">
      <alignment horizontal="center" vertical="center"/>
    </xf>
    <xf numFmtId="0" fontId="50" fillId="2" borderId="0" xfId="0" applyFont="1" applyFill="1" applyAlignment="1">
      <alignment horizontal="center" vertical="center"/>
    </xf>
    <xf numFmtId="0" fontId="50" fillId="0" borderId="10" xfId="0" applyFont="1" applyBorder="1" applyAlignment="1">
      <alignment horizontal="center" vertical="center"/>
    </xf>
    <xf numFmtId="0" fontId="50" fillId="2" borderId="8" xfId="0" applyFont="1" applyFill="1" applyBorder="1" applyAlignment="1">
      <alignment vertical="center"/>
    </xf>
    <xf numFmtId="0" fontId="50" fillId="2" borderId="10" xfId="0" applyFont="1" applyFill="1" applyBorder="1" applyAlignment="1">
      <alignment horizontal="center" vertical="center"/>
    </xf>
    <xf numFmtId="0" fontId="50" fillId="2" borderId="4" xfId="0" applyFont="1" applyFill="1" applyBorder="1" applyAlignment="1">
      <alignment horizontal="left"/>
    </xf>
    <xf numFmtId="3" fontId="50" fillId="0" borderId="5" xfId="0" applyNumberFormat="1" applyFont="1" applyBorder="1" applyAlignment="1">
      <alignment horizontal="center" vertical="center"/>
    </xf>
    <xf numFmtId="3" fontId="50" fillId="2" borderId="6" xfId="0" applyNumberFormat="1" applyFont="1" applyFill="1" applyBorder="1" applyAlignment="1">
      <alignment horizontal="center" vertical="center"/>
    </xf>
    <xf numFmtId="3" fontId="50" fillId="2" borderId="7" xfId="0" applyNumberFormat="1" applyFont="1" applyFill="1" applyBorder="1" applyAlignment="1">
      <alignment horizontal="center" vertical="center"/>
    </xf>
    <xf numFmtId="165" fontId="50" fillId="2" borderId="6" xfId="0" applyNumberFormat="1" applyFont="1" applyFill="1" applyBorder="1" applyAlignment="1">
      <alignment horizontal="center" vertical="center"/>
    </xf>
    <xf numFmtId="165" fontId="50" fillId="2" borderId="7" xfId="0" applyNumberFormat="1" applyFont="1" applyFill="1" applyBorder="1" applyAlignment="1">
      <alignment horizontal="center" vertical="center"/>
    </xf>
    <xf numFmtId="0" fontId="53" fillId="2" borderId="0" xfId="0" applyFont="1" applyFill="1" applyAlignment="1">
      <alignment vertical="center"/>
    </xf>
    <xf numFmtId="0" fontId="53" fillId="2" borderId="0" xfId="0" applyFont="1" applyFill="1" applyAlignment="1">
      <alignment horizontal="center" vertical="center"/>
    </xf>
    <xf numFmtId="0" fontId="50" fillId="2" borderId="0" xfId="0" applyFont="1" applyFill="1" applyAlignment="1">
      <alignment horizontal="center"/>
    </xf>
    <xf numFmtId="0" fontId="50" fillId="2" borderId="0" xfId="0" applyFont="1" applyFill="1" applyAlignment="1">
      <alignment vertical="center"/>
    </xf>
    <xf numFmtId="0" fontId="53" fillId="2" borderId="2" xfId="0" applyFont="1" applyFill="1" applyBorder="1" applyAlignment="1">
      <alignment vertical="center"/>
    </xf>
    <xf numFmtId="3" fontId="53" fillId="2" borderId="2" xfId="0" applyNumberFormat="1" applyFont="1" applyFill="1" applyBorder="1" applyAlignment="1">
      <alignment horizontal="center" vertical="center"/>
    </xf>
    <xf numFmtId="3" fontId="53" fillId="2" borderId="3" xfId="0" applyNumberFormat="1" applyFont="1" applyFill="1" applyBorder="1" applyAlignment="1">
      <alignment horizontal="center" vertical="center"/>
    </xf>
    <xf numFmtId="3" fontId="53" fillId="2" borderId="11" xfId="0" applyNumberFormat="1" applyFont="1" applyFill="1" applyBorder="1" applyAlignment="1">
      <alignment horizontal="center" vertical="center"/>
    </xf>
    <xf numFmtId="165" fontId="53" fillId="2" borderId="3" xfId="0" applyNumberFormat="1" applyFont="1" applyFill="1" applyBorder="1" applyAlignment="1">
      <alignment horizontal="center" vertical="center"/>
    </xf>
    <xf numFmtId="165" fontId="53" fillId="2" borderId="11" xfId="0" applyNumberFormat="1" applyFont="1" applyFill="1" applyBorder="1" applyAlignment="1">
      <alignment horizontal="center" vertical="center"/>
    </xf>
    <xf numFmtId="0" fontId="53" fillId="2" borderId="9" xfId="0" applyFont="1" applyFill="1" applyBorder="1" applyAlignment="1">
      <alignment vertical="center"/>
    </xf>
    <xf numFmtId="0" fontId="50" fillId="2" borderId="9" xfId="0" applyFont="1" applyFill="1" applyBorder="1" applyAlignment="1">
      <alignment vertical="center"/>
    </xf>
    <xf numFmtId="3" fontId="50" fillId="2" borderId="9" xfId="0" applyNumberFormat="1" applyFont="1" applyFill="1" applyBorder="1" applyAlignment="1">
      <alignment horizontal="center" vertical="center"/>
    </xf>
    <xf numFmtId="0" fontId="53" fillId="2" borderId="9" xfId="0" applyFont="1" applyFill="1" applyBorder="1" applyAlignment="1">
      <alignment horizontal="center" vertical="center"/>
    </xf>
    <xf numFmtId="0" fontId="53" fillId="2" borderId="10" xfId="0" applyFont="1" applyFill="1" applyBorder="1" applyAlignment="1">
      <alignment horizontal="center" vertical="center"/>
    </xf>
    <xf numFmtId="0" fontId="50" fillId="2" borderId="5" xfId="0" applyFont="1" applyFill="1" applyBorder="1" applyAlignment="1">
      <alignment vertical="center"/>
    </xf>
    <xf numFmtId="3" fontId="50" fillId="2" borderId="5" xfId="0" applyNumberFormat="1" applyFont="1" applyFill="1" applyBorder="1" applyAlignment="1">
      <alignment horizontal="center" vertical="center"/>
    </xf>
    <xf numFmtId="0" fontId="53" fillId="0" borderId="2" xfId="0" applyFont="1" applyBorder="1" applyAlignment="1">
      <alignment vertical="center"/>
    </xf>
    <xf numFmtId="10" fontId="53" fillId="0" borderId="2" xfId="0" applyNumberFormat="1" applyFont="1" applyBorder="1" applyAlignment="1">
      <alignment horizontal="right" vertical="center"/>
    </xf>
    <xf numFmtId="10" fontId="53" fillId="0" borderId="3" xfId="0" applyNumberFormat="1" applyFont="1" applyBorder="1" applyAlignment="1">
      <alignment horizontal="right" vertical="center"/>
    </xf>
    <xf numFmtId="10" fontId="53" fillId="0" borderId="11" xfId="0" applyNumberFormat="1" applyFont="1" applyBorder="1" applyAlignment="1">
      <alignment horizontal="right" vertical="center"/>
    </xf>
    <xf numFmtId="0" fontId="53" fillId="0" borderId="2" xfId="0" applyFont="1" applyBorder="1" applyAlignment="1">
      <alignment horizontal="center" vertical="center"/>
    </xf>
    <xf numFmtId="0" fontId="53" fillId="0" borderId="11" xfId="0" applyFont="1" applyBorder="1" applyAlignment="1">
      <alignment horizontal="center" vertical="center"/>
    </xf>
    <xf numFmtId="0" fontId="53" fillId="0" borderId="9" xfId="0" applyFont="1" applyBorder="1" applyAlignment="1">
      <alignment vertical="center"/>
    </xf>
    <xf numFmtId="10" fontId="53" fillId="0" borderId="9" xfId="0" applyNumberFormat="1" applyFont="1" applyBorder="1" applyAlignment="1">
      <alignment horizontal="right" vertical="center"/>
    </xf>
    <xf numFmtId="10" fontId="53" fillId="0" borderId="0" xfId="0" applyNumberFormat="1" applyFont="1" applyAlignment="1">
      <alignment horizontal="right" vertical="center"/>
    </xf>
    <xf numFmtId="10" fontId="53" fillId="0" borderId="10" xfId="0" applyNumberFormat="1" applyFont="1" applyBorder="1" applyAlignment="1">
      <alignment horizontal="right" vertical="center"/>
    </xf>
    <xf numFmtId="0" fontId="53" fillId="2" borderId="9" xfId="0" applyFont="1" applyFill="1" applyBorder="1" applyAlignment="1">
      <alignment horizontal="left" vertical="center"/>
    </xf>
    <xf numFmtId="10" fontId="53" fillId="2" borderId="9" xfId="0" applyNumberFormat="1" applyFont="1" applyFill="1" applyBorder="1" applyAlignment="1">
      <alignment horizontal="right" vertical="center"/>
    </xf>
    <xf numFmtId="10" fontId="53" fillId="2" borderId="0" xfId="0" applyNumberFormat="1" applyFont="1" applyFill="1" applyAlignment="1">
      <alignment horizontal="right" vertical="center"/>
    </xf>
    <xf numFmtId="10" fontId="53" fillId="2" borderId="10" xfId="0" applyNumberFormat="1" applyFont="1" applyFill="1" applyBorder="1" applyAlignment="1">
      <alignment horizontal="right" vertical="center"/>
    </xf>
    <xf numFmtId="0" fontId="53" fillId="2" borderId="9" xfId="0" applyFont="1" applyFill="1" applyBorder="1" applyAlignment="1">
      <alignment horizontal="right" vertical="center"/>
    </xf>
    <xf numFmtId="0" fontId="53" fillId="2" borderId="0" xfId="0" applyFont="1" applyFill="1" applyAlignment="1">
      <alignment horizontal="right" vertical="center"/>
    </xf>
    <xf numFmtId="0" fontId="53" fillId="2" borderId="10" xfId="0" applyFont="1" applyFill="1" applyBorder="1" applyAlignment="1">
      <alignment horizontal="right" vertical="center"/>
    </xf>
    <xf numFmtId="0" fontId="53" fillId="2" borderId="5" xfId="0" applyFont="1" applyFill="1" applyBorder="1" applyAlignment="1">
      <alignment vertical="center"/>
    </xf>
    <xf numFmtId="3" fontId="53" fillId="2" borderId="5" xfId="0" applyNumberFormat="1" applyFont="1" applyFill="1" applyBorder="1" applyAlignment="1">
      <alignment horizontal="right" vertical="center"/>
    </xf>
    <xf numFmtId="3" fontId="53" fillId="2" borderId="6" xfId="0" applyNumberFormat="1" applyFont="1" applyFill="1" applyBorder="1" applyAlignment="1">
      <alignment horizontal="right" vertical="center"/>
    </xf>
    <xf numFmtId="3" fontId="53" fillId="2" borderId="7" xfId="0" applyNumberFormat="1" applyFont="1" applyFill="1" applyBorder="1" applyAlignment="1">
      <alignment horizontal="right" vertical="center"/>
    </xf>
    <xf numFmtId="0" fontId="53" fillId="2" borderId="5" xfId="0" applyFont="1" applyFill="1" applyBorder="1" applyAlignment="1">
      <alignment horizontal="center" vertical="center"/>
    </xf>
    <xf numFmtId="0" fontId="53" fillId="2" borderId="7" xfId="0" applyFont="1" applyFill="1" applyBorder="1" applyAlignment="1">
      <alignment horizontal="center" vertical="center"/>
    </xf>
    <xf numFmtId="0" fontId="63" fillId="3" borderId="0" xfId="1" applyFont="1" applyFill="1" applyBorder="1"/>
    <xf numFmtId="0" fontId="51" fillId="4" borderId="0" xfId="0" applyFont="1" applyFill="1" applyAlignment="1">
      <alignment horizontal="center"/>
    </xf>
    <xf numFmtId="0" fontId="51" fillId="3" borderId="0" xfId="0" applyFont="1" applyFill="1" applyAlignment="1">
      <alignment horizontal="center"/>
    </xf>
    <xf numFmtId="0" fontId="56" fillId="0" borderId="0" xfId="0" applyFont="1"/>
    <xf numFmtId="0" fontId="56" fillId="4" borderId="0" xfId="0" applyFont="1" applyFill="1" applyAlignment="1">
      <alignment horizontal="centerContinuous"/>
    </xf>
    <xf numFmtId="0" fontId="56" fillId="4" borderId="6" xfId="0" applyFont="1" applyFill="1" applyBorder="1"/>
    <xf numFmtId="17" fontId="51" fillId="3" borderId="5" xfId="0" quotePrefix="1" applyNumberFormat="1" applyFont="1" applyFill="1" applyBorder="1" applyAlignment="1">
      <alignment horizontal="center" vertical="center"/>
    </xf>
    <xf numFmtId="17" fontId="51" fillId="3" borderId="6" xfId="0" quotePrefix="1" applyNumberFormat="1" applyFont="1" applyFill="1" applyBorder="1" applyAlignment="1">
      <alignment horizontal="center" vertical="center"/>
    </xf>
    <xf numFmtId="17" fontId="51" fillId="3" borderId="7" xfId="0" quotePrefix="1" applyNumberFormat="1" applyFont="1" applyFill="1" applyBorder="1" applyAlignment="1">
      <alignment horizontal="center" vertical="center"/>
    </xf>
    <xf numFmtId="0" fontId="51" fillId="4" borderId="5" xfId="0" applyFont="1" applyFill="1" applyBorder="1" applyAlignment="1">
      <alignment horizontal="center" vertical="center"/>
    </xf>
    <xf numFmtId="0" fontId="51" fillId="4" borderId="7" xfId="0" applyFont="1" applyFill="1" applyBorder="1" applyAlignment="1">
      <alignment horizontal="center" vertical="center"/>
    </xf>
    <xf numFmtId="10" fontId="53" fillId="0" borderId="9" xfId="0" applyNumberFormat="1" applyFont="1" applyBorder="1" applyAlignment="1">
      <alignment horizontal="center"/>
    </xf>
    <xf numFmtId="10" fontId="53" fillId="0" borderId="10" xfId="0" applyNumberFormat="1" applyFont="1" applyBorder="1" applyAlignment="1">
      <alignment horizontal="center"/>
    </xf>
    <xf numFmtId="165" fontId="53" fillId="2" borderId="0" xfId="0" applyNumberFormat="1" applyFont="1" applyFill="1" applyAlignment="1">
      <alignment horizontal="center"/>
    </xf>
    <xf numFmtId="165" fontId="53" fillId="2" borderId="10" xfId="0" applyNumberFormat="1" applyFont="1" applyFill="1" applyBorder="1" applyAlignment="1">
      <alignment horizontal="center"/>
    </xf>
    <xf numFmtId="165" fontId="50" fillId="0" borderId="0" xfId="0" applyNumberFormat="1" applyFont="1" applyAlignment="1">
      <alignment horizontal="center"/>
    </xf>
    <xf numFmtId="165" fontId="50" fillId="2" borderId="0" xfId="0" applyNumberFormat="1" applyFont="1" applyFill="1" applyAlignment="1">
      <alignment horizontal="center"/>
    </xf>
    <xf numFmtId="165" fontId="50" fillId="2" borderId="10" xfId="0" applyNumberFormat="1" applyFont="1" applyFill="1" applyBorder="1" applyAlignment="1">
      <alignment horizontal="center"/>
    </xf>
    <xf numFmtId="0" fontId="53" fillId="2" borderId="4" xfId="0" applyFont="1" applyFill="1" applyBorder="1" applyAlignment="1">
      <alignment horizontal="left"/>
    </xf>
    <xf numFmtId="10" fontId="53" fillId="0" borderId="5" xfId="0" applyNumberFormat="1" applyFont="1" applyBorder="1" applyAlignment="1">
      <alignment horizontal="center"/>
    </xf>
    <xf numFmtId="10" fontId="53" fillId="0" borderId="6" xfId="0" applyNumberFormat="1" applyFont="1" applyBorder="1" applyAlignment="1">
      <alignment horizontal="center"/>
    </xf>
    <xf numFmtId="10" fontId="53" fillId="0" borderId="7" xfId="0" applyNumberFormat="1" applyFont="1" applyBorder="1" applyAlignment="1">
      <alignment horizontal="center"/>
    </xf>
    <xf numFmtId="0" fontId="64" fillId="2" borderId="0" xfId="0" applyFont="1" applyFill="1" applyAlignment="1">
      <alignment horizontal="center"/>
    </xf>
    <xf numFmtId="0" fontId="53" fillId="2" borderId="0" xfId="0" applyFont="1" applyFill="1" applyAlignment="1">
      <alignment horizontal="center"/>
    </xf>
    <xf numFmtId="0" fontId="53" fillId="0" borderId="0" xfId="0" applyFont="1" applyAlignment="1">
      <alignment vertical="top"/>
    </xf>
    <xf numFmtId="0" fontId="50" fillId="0" borderId="0" xfId="0" applyFont="1"/>
    <xf numFmtId="0" fontId="50" fillId="0" borderId="10" xfId="0" applyFont="1" applyBorder="1"/>
    <xf numFmtId="165" fontId="53" fillId="0" borderId="5" xfId="0" applyNumberFormat="1" applyFont="1" applyBorder="1" applyAlignment="1">
      <alignment horizontal="center"/>
    </xf>
    <xf numFmtId="165" fontId="53" fillId="0" borderId="7" xfId="0" applyNumberFormat="1" applyFont="1" applyBorder="1" applyAlignment="1">
      <alignment horizontal="center"/>
    </xf>
    <xf numFmtId="0" fontId="53" fillId="2" borderId="9" xfId="0" applyFont="1" applyFill="1" applyBorder="1" applyAlignment="1">
      <alignment horizontal="left"/>
    </xf>
    <xf numFmtId="0" fontId="53" fillId="2" borderId="18" xfId="0" applyFont="1" applyFill="1" applyBorder="1" applyAlignment="1"/>
    <xf numFmtId="0" fontId="53" fillId="2" borderId="10" xfId="0" applyFont="1" applyFill="1" applyBorder="1" applyAlignment="1"/>
    <xf numFmtId="0" fontId="53" fillId="2" borderId="9" xfId="0" applyFont="1" applyFill="1" applyBorder="1" applyAlignment="1"/>
    <xf numFmtId="0" fontId="53" fillId="2" borderId="0" xfId="0" applyFont="1" applyFill="1" applyAlignment="1"/>
    <xf numFmtId="0" fontId="53" fillId="0" borderId="18" xfId="0" applyFont="1" applyBorder="1" applyAlignment="1"/>
    <xf numFmtId="0" fontId="53" fillId="0" borderId="10" xfId="0" applyFont="1" applyBorder="1" applyAlignment="1"/>
    <xf numFmtId="0" fontId="53" fillId="2" borderId="9" xfId="0" applyFont="1" applyFill="1" applyBorder="1" applyAlignment="1">
      <alignment horizontal="center"/>
    </xf>
    <xf numFmtId="0" fontId="53" fillId="2" borderId="10" xfId="0" applyFont="1" applyFill="1" applyBorder="1" applyAlignment="1">
      <alignment horizontal="center"/>
    </xf>
    <xf numFmtId="165" fontId="53" fillId="0" borderId="6" xfId="0" applyNumberFormat="1" applyFont="1" applyBorder="1" applyAlignment="1">
      <alignment horizontal="center"/>
    </xf>
    <xf numFmtId="0" fontId="53" fillId="0" borderId="0" xfId="0" applyFont="1" applyAlignment="1">
      <alignment horizontal="left" vertical="top"/>
    </xf>
    <xf numFmtId="0" fontId="60" fillId="4" borderId="0" xfId="0" applyFont="1" applyFill="1" applyAlignment="1">
      <alignment vertical="center"/>
    </xf>
    <xf numFmtId="0" fontId="60" fillId="4" borderId="0" xfId="0" applyFont="1" applyFill="1" applyAlignment="1">
      <alignment horizontal="center" vertical="center"/>
    </xf>
    <xf numFmtId="0" fontId="56" fillId="4" borderId="0" xfId="0" applyFont="1" applyFill="1" applyAlignment="1">
      <alignment horizontal="center" vertical="center"/>
    </xf>
    <xf numFmtId="17" fontId="51" fillId="4" borderId="9" xfId="0" quotePrefix="1" applyNumberFormat="1" applyFont="1" applyFill="1" applyBorder="1" applyAlignment="1">
      <alignment horizontal="center"/>
    </xf>
    <xf numFmtId="17" fontId="51" fillId="4" borderId="0" xfId="0" quotePrefix="1" applyNumberFormat="1" applyFont="1" applyFill="1" applyAlignment="1">
      <alignment horizontal="center"/>
    </xf>
    <xf numFmtId="17" fontId="51" fillId="4" borderId="10" xfId="0" quotePrefix="1" applyNumberFormat="1" applyFont="1" applyFill="1" applyBorder="1" applyAlignment="1">
      <alignment horizontal="center"/>
    </xf>
    <xf numFmtId="0" fontId="50" fillId="2" borderId="2" xfId="0" applyFont="1" applyFill="1" applyBorder="1" applyAlignment="1">
      <alignment horizontal="left"/>
    </xf>
    <xf numFmtId="165" fontId="50" fillId="2" borderId="2" xfId="0" applyNumberFormat="1" applyFont="1" applyFill="1" applyBorder="1" applyAlignment="1">
      <alignment horizontal="center" vertical="center"/>
    </xf>
    <xf numFmtId="165" fontId="50" fillId="2" borderId="11" xfId="0" applyNumberFormat="1" applyFont="1" applyFill="1" applyBorder="1" applyAlignment="1">
      <alignment horizontal="center" vertical="center"/>
    </xf>
    <xf numFmtId="3" fontId="53" fillId="0" borderId="0" xfId="0" applyNumberFormat="1" applyFont="1" applyAlignment="1">
      <alignment horizontal="center" vertical="center"/>
    </xf>
    <xf numFmtId="165" fontId="53" fillId="2" borderId="9" xfId="0" applyNumberFormat="1" applyFont="1" applyFill="1" applyBorder="1" applyAlignment="1">
      <alignment horizontal="center" vertical="center"/>
    </xf>
    <xf numFmtId="3" fontId="50" fillId="0" borderId="0" xfId="0" applyNumberFormat="1" applyFont="1" applyAlignment="1">
      <alignment horizontal="center" vertical="center"/>
    </xf>
    <xf numFmtId="165" fontId="50" fillId="2" borderId="9" xfId="0" applyNumberFormat="1" applyFont="1" applyFill="1" applyBorder="1" applyAlignment="1">
      <alignment horizontal="center" vertical="center"/>
    </xf>
    <xf numFmtId="0" fontId="53" fillId="2" borderId="9" xfId="0" applyFont="1" applyFill="1" applyBorder="1" applyAlignment="1">
      <alignment horizontal="left" indent="1"/>
    </xf>
    <xf numFmtId="0" fontId="50" fillId="2" borderId="9" xfId="0" applyFont="1" applyFill="1" applyBorder="1" applyAlignment="1">
      <alignment horizontal="left"/>
    </xf>
    <xf numFmtId="0" fontId="50" fillId="2" borderId="9" xfId="0" applyFont="1" applyFill="1" applyBorder="1" applyAlignment="1">
      <alignment horizontal="center"/>
    </xf>
    <xf numFmtId="0" fontId="50" fillId="2" borderId="9" xfId="0" applyFont="1" applyFill="1" applyBorder="1" applyAlignment="1">
      <alignment horizontal="center" vertical="center"/>
    </xf>
    <xf numFmtId="0" fontId="50" fillId="2" borderId="5" xfId="0" applyFont="1" applyFill="1" applyBorder="1" applyAlignment="1">
      <alignment horizontal="left"/>
    </xf>
    <xf numFmtId="165" fontId="50" fillId="2" borderId="5" xfId="0" applyNumberFormat="1" applyFont="1" applyFill="1" applyBorder="1" applyAlignment="1">
      <alignment horizontal="center" vertical="center"/>
    </xf>
    <xf numFmtId="0" fontId="51" fillId="4" borderId="6" xfId="0" applyFont="1" applyFill="1" applyBorder="1" applyAlignment="1">
      <alignment horizontal="center"/>
    </xf>
    <xf numFmtId="0" fontId="51" fillId="4" borderId="9" xfId="0" applyFont="1" applyFill="1" applyBorder="1" applyAlignment="1">
      <alignment horizontal="center"/>
    </xf>
    <xf numFmtId="0" fontId="51" fillId="4" borderId="10" xfId="0" applyFont="1" applyFill="1" applyBorder="1" applyAlignment="1">
      <alignment horizontal="center"/>
    </xf>
    <xf numFmtId="3" fontId="53" fillId="2" borderId="2" xfId="0" applyNumberFormat="1" applyFont="1" applyFill="1" applyBorder="1" applyAlignment="1">
      <alignment vertical="center"/>
    </xf>
    <xf numFmtId="3" fontId="53" fillId="2" borderId="3" xfId="0" applyNumberFormat="1" applyFont="1" applyFill="1" applyBorder="1" applyAlignment="1">
      <alignment vertical="center"/>
    </xf>
    <xf numFmtId="3" fontId="53" fillId="2" borderId="11" xfId="0" applyNumberFormat="1" applyFont="1" applyFill="1" applyBorder="1" applyAlignment="1">
      <alignment vertical="center"/>
    </xf>
    <xf numFmtId="165" fontId="53" fillId="2" borderId="2" xfId="0" applyNumberFormat="1" applyFont="1" applyFill="1" applyBorder="1" applyAlignment="1">
      <alignment horizontal="center" vertical="center"/>
    </xf>
    <xf numFmtId="3" fontId="53" fillId="2" borderId="9" xfId="0" applyNumberFormat="1" applyFont="1" applyFill="1" applyBorder="1" applyAlignment="1">
      <alignment vertical="center"/>
    </xf>
    <xf numFmtId="3" fontId="53" fillId="2" borderId="0" xfId="0" applyNumberFormat="1" applyFont="1" applyFill="1" applyAlignment="1">
      <alignment vertical="center"/>
    </xf>
    <xf numFmtId="3" fontId="53" fillId="2" borderId="10" xfId="0" applyNumberFormat="1" applyFont="1" applyFill="1" applyBorder="1" applyAlignment="1">
      <alignment vertical="center"/>
    </xf>
    <xf numFmtId="3" fontId="50" fillId="2" borderId="9" xfId="0" applyNumberFormat="1" applyFont="1" applyFill="1" applyBorder="1" applyAlignment="1">
      <alignment vertical="center"/>
    </xf>
    <xf numFmtId="3" fontId="50" fillId="2" borderId="0" xfId="0" applyNumberFormat="1" applyFont="1" applyFill="1" applyAlignment="1">
      <alignment vertical="center"/>
    </xf>
    <xf numFmtId="3" fontId="50" fillId="2" borderId="10" xfId="0" applyNumberFormat="1" applyFont="1" applyFill="1" applyBorder="1" applyAlignment="1">
      <alignment vertical="center"/>
    </xf>
    <xf numFmtId="0" fontId="53" fillId="2" borderId="10" xfId="0" applyFont="1" applyFill="1" applyBorder="1" applyAlignment="1">
      <alignment vertical="center"/>
    </xf>
    <xf numFmtId="3" fontId="50" fillId="2" borderId="5" xfId="0" applyNumberFormat="1" applyFont="1" applyFill="1" applyBorder="1" applyAlignment="1">
      <alignment vertical="center"/>
    </xf>
    <xf numFmtId="3" fontId="50" fillId="2" borderId="6" xfId="0" applyNumberFormat="1" applyFont="1" applyFill="1" applyBorder="1" applyAlignment="1">
      <alignment vertical="center"/>
    </xf>
    <xf numFmtId="3" fontId="50" fillId="2" borderId="7" xfId="0" applyNumberFormat="1" applyFont="1" applyFill="1" applyBorder="1" applyAlignment="1">
      <alignment vertical="center"/>
    </xf>
    <xf numFmtId="0" fontId="53" fillId="0" borderId="2" xfId="0" applyFont="1" applyBorder="1" applyAlignment="1">
      <alignment horizontal="right" vertical="center"/>
    </xf>
    <xf numFmtId="0" fontId="53" fillId="0" borderId="11" xfId="0" applyFont="1" applyBorder="1" applyAlignment="1">
      <alignment horizontal="right" vertical="center"/>
    </xf>
    <xf numFmtId="0" fontId="53" fillId="0" borderId="9" xfId="0" applyFont="1" applyBorder="1" applyAlignment="1">
      <alignment horizontal="right" vertical="center"/>
    </xf>
    <xf numFmtId="0" fontId="53" fillId="0" borderId="10" xfId="0" applyFont="1" applyBorder="1" applyAlignment="1">
      <alignment horizontal="right" vertical="center"/>
    </xf>
    <xf numFmtId="0" fontId="53" fillId="0" borderId="8" xfId="0" applyFont="1" applyBorder="1" applyAlignment="1">
      <alignment vertical="center"/>
    </xf>
    <xf numFmtId="0" fontId="53" fillId="0" borderId="5" xfId="0" applyFont="1" applyBorder="1" applyAlignment="1">
      <alignment horizontal="right" vertical="center"/>
    </xf>
    <xf numFmtId="3" fontId="53" fillId="0" borderId="7" xfId="0" applyNumberFormat="1" applyFont="1" applyBorder="1" applyAlignment="1">
      <alignment horizontal="right" vertical="center"/>
    </xf>
    <xf numFmtId="0" fontId="65" fillId="2" borderId="0" xfId="0" applyFont="1" applyFill="1"/>
    <xf numFmtId="0" fontId="65" fillId="0" borderId="0" xfId="0" applyFont="1"/>
    <xf numFmtId="165" fontId="34" fillId="0" borderId="9" xfId="0" applyNumberFormat="1" applyFont="1" applyBorder="1" applyAlignment="1">
      <alignment horizontal="center"/>
    </xf>
    <xf numFmtId="165" fontId="34" fillId="0" borderId="10" xfId="0" applyNumberFormat="1" applyFont="1" applyBorder="1" applyAlignment="1">
      <alignment horizontal="center"/>
    </xf>
    <xf numFmtId="165" fontId="29" fillId="0" borderId="19" xfId="0" applyNumberFormat="1" applyFont="1" applyBorder="1" applyAlignment="1">
      <alignment horizontal="center"/>
    </xf>
    <xf numFmtId="165" fontId="29" fillId="0" borderId="20" xfId="0" applyNumberFormat="1" applyFont="1" applyBorder="1" applyAlignment="1">
      <alignment horizontal="center"/>
    </xf>
    <xf numFmtId="165" fontId="29" fillId="0" borderId="21" xfId="0" applyNumberFormat="1" applyFont="1" applyBorder="1" applyAlignment="1">
      <alignment horizontal="center"/>
    </xf>
    <xf numFmtId="165" fontId="29" fillId="0" borderId="34" xfId="0" applyNumberFormat="1" applyFont="1" applyBorder="1" applyAlignment="1">
      <alignment horizontal="center"/>
    </xf>
    <xf numFmtId="0" fontId="33" fillId="4" borderId="9" xfId="0" applyFont="1" applyFill="1" applyBorder="1" applyAlignment="1">
      <alignment horizontal="center" vertical="top"/>
    </xf>
    <xf numFmtId="0" fontId="24" fillId="4" borderId="9" xfId="0" applyFont="1" applyFill="1" applyBorder="1" applyAlignment="1">
      <alignment horizontal="center" vertical="center"/>
    </xf>
    <xf numFmtId="0" fontId="51" fillId="3" borderId="11" xfId="0" applyFont="1" applyFill="1" applyBorder="1" applyAlignment="1">
      <alignment horizontal="center" vertical="center"/>
    </xf>
    <xf numFmtId="0" fontId="53" fillId="0" borderId="9" xfId="0" applyFont="1" applyBorder="1" applyAlignment="1">
      <alignment vertical="center"/>
    </xf>
    <xf numFmtId="0" fontId="53" fillId="0" borderId="10" xfId="0" applyFont="1" applyBorder="1" applyAlignment="1">
      <alignment vertical="center"/>
    </xf>
    <xf numFmtId="0" fontId="24" fillId="4" borderId="5" xfId="0" applyFont="1" applyFill="1" applyBorder="1" applyAlignment="1">
      <alignment horizontal="center" vertical="center"/>
    </xf>
    <xf numFmtId="0" fontId="24" fillId="3" borderId="9" xfId="0" applyFont="1" applyFill="1" applyBorder="1" applyAlignment="1">
      <alignment horizontal="center"/>
    </xf>
    <xf numFmtId="0" fontId="24" fillId="3" borderId="10" xfId="0" applyFont="1" applyFill="1" applyBorder="1" applyAlignment="1">
      <alignment horizontal="center"/>
    </xf>
    <xf numFmtId="0" fontId="24" fillId="3" borderId="0" xfId="0" applyFont="1" applyFill="1" applyAlignment="1">
      <alignment horizontal="center" vertical="center"/>
    </xf>
    <xf numFmtId="17" fontId="58" fillId="3" borderId="9" xfId="0" applyNumberFormat="1" applyFont="1" applyFill="1" applyBorder="1" applyAlignment="1">
      <alignment horizontal="center"/>
    </xf>
    <xf numFmtId="17" fontId="58" fillId="3" borderId="10" xfId="0" applyNumberFormat="1" applyFont="1" applyFill="1" applyBorder="1" applyAlignment="1">
      <alignment horizontal="center"/>
    </xf>
    <xf numFmtId="3" fontId="53" fillId="0" borderId="9" xfId="0" applyNumberFormat="1" applyFont="1" applyBorder="1" applyAlignment="1">
      <alignment vertical="center"/>
    </xf>
    <xf numFmtId="3" fontId="53" fillId="0" borderId="10" xfId="0" applyNumberFormat="1" applyFont="1" applyBorder="1" applyAlignment="1">
      <alignment vertical="center"/>
    </xf>
    <xf numFmtId="3" fontId="50" fillId="0" borderId="14" xfId="0" applyNumberFormat="1" applyFont="1" applyBorder="1" applyAlignment="1">
      <alignment horizontal="center" vertical="center" wrapText="1"/>
    </xf>
    <xf numFmtId="3" fontId="50" fillId="0" borderId="15" xfId="0" applyNumberFormat="1" applyFont="1" applyBorder="1" applyAlignment="1">
      <alignment vertical="center"/>
    </xf>
    <xf numFmtId="0" fontId="65" fillId="0" borderId="2" xfId="0" applyFont="1" applyBorder="1" applyAlignment="1">
      <alignment horizontal="center" wrapText="1"/>
    </xf>
    <xf numFmtId="0" fontId="65" fillId="0" borderId="9" xfId="0" applyFont="1" applyBorder="1" applyAlignment="1">
      <alignment horizontal="center" wrapText="1"/>
    </xf>
    <xf numFmtId="0" fontId="65" fillId="0" borderId="9" xfId="0" applyFont="1" applyBorder="1" applyAlignment="1">
      <alignment horizontal="center" vertical="center" wrapText="1"/>
    </xf>
    <xf numFmtId="10" fontId="65" fillId="0" borderId="9" xfId="0" applyNumberFormat="1" applyFont="1" applyBorder="1" applyAlignment="1">
      <alignment horizontal="center" wrapText="1"/>
    </xf>
    <xf numFmtId="10" fontId="65" fillId="0" borderId="9" xfId="0" applyNumberFormat="1" applyFont="1" applyBorder="1" applyAlignment="1">
      <alignment horizontal="center" vertical="center" wrapText="1"/>
    </xf>
    <xf numFmtId="10" fontId="67" fillId="0" borderId="14" xfId="0" applyNumberFormat="1" applyFont="1" applyBorder="1" applyAlignment="1">
      <alignment horizontal="center" vertical="center" wrapText="1"/>
    </xf>
    <xf numFmtId="0" fontId="51" fillId="3" borderId="9" xfId="0" quotePrefix="1" applyFont="1" applyFill="1" applyBorder="1" applyAlignment="1">
      <alignment horizontal="center"/>
    </xf>
    <xf numFmtId="0" fontId="51" fillId="3" borderId="10" xfId="0" quotePrefix="1" applyFont="1" applyFill="1" applyBorder="1" applyAlignment="1">
      <alignment horizontal="center"/>
    </xf>
    <xf numFmtId="0" fontId="51" fillId="3" borderId="0" xfId="0" applyFont="1" applyFill="1" applyBorder="1" applyAlignment="1">
      <alignment horizontal="center"/>
    </xf>
    <xf numFmtId="0" fontId="54" fillId="3" borderId="5" xfId="0" applyFont="1" applyFill="1" applyBorder="1"/>
    <xf numFmtId="0" fontId="54" fillId="3" borderId="6" xfId="0" applyFont="1" applyFill="1" applyBorder="1"/>
    <xf numFmtId="0" fontId="58" fillId="3" borderId="5" xfId="0" quotePrefix="1" applyFont="1" applyFill="1" applyBorder="1" applyAlignment="1">
      <alignment horizontal="center"/>
    </xf>
    <xf numFmtId="0" fontId="58" fillId="3" borderId="7" xfId="0" quotePrefix="1" applyFont="1" applyFill="1" applyBorder="1" applyAlignment="1">
      <alignment horizontal="center"/>
    </xf>
    <xf numFmtId="0" fontId="51" fillId="3" borderId="0" xfId="0" quotePrefix="1" applyFont="1" applyFill="1" applyBorder="1" applyAlignment="1">
      <alignment horizontal="center"/>
    </xf>
    <xf numFmtId="0" fontId="28" fillId="3" borderId="3" xfId="0" applyFont="1" applyFill="1" applyBorder="1"/>
    <xf numFmtId="0" fontId="24" fillId="3" borderId="0" xfId="0" applyFont="1" applyFill="1" applyBorder="1" applyAlignment="1">
      <alignment vertical="center"/>
    </xf>
    <xf numFmtId="0" fontId="24" fillId="3" borderId="0" xfId="0" applyFont="1" applyFill="1" applyBorder="1"/>
    <xf numFmtId="165" fontId="29" fillId="2" borderId="0" xfId="0" applyNumberFormat="1" applyFont="1" applyFill="1" applyBorder="1" applyAlignment="1">
      <alignment horizontal="center" vertical="center"/>
    </xf>
    <xf numFmtId="165" fontId="34" fillId="0" borderId="0" xfId="0" applyNumberFormat="1" applyFont="1" applyBorder="1" applyAlignment="1">
      <alignment horizontal="center" vertical="center"/>
    </xf>
    <xf numFmtId="165" fontId="29" fillId="0" borderId="0" xfId="0" applyNumberFormat="1" applyFont="1" applyBorder="1" applyAlignment="1">
      <alignment horizontal="center" vertical="center"/>
    </xf>
    <xf numFmtId="0" fontId="24" fillId="4" borderId="0" xfId="0" applyFont="1" applyFill="1" applyBorder="1" applyAlignment="1">
      <alignment horizontal="center" vertical="center"/>
    </xf>
    <xf numFmtId="165" fontId="22" fillId="0" borderId="0" xfId="0" applyNumberFormat="1" applyFont="1" applyBorder="1" applyAlignment="1">
      <alignment horizontal="center" vertical="center"/>
    </xf>
    <xf numFmtId="165" fontId="29" fillId="0" borderId="6" xfId="0" applyNumberFormat="1" applyFont="1" applyBorder="1" applyAlignment="1">
      <alignment horizontal="center" vertical="center"/>
    </xf>
    <xf numFmtId="10" fontId="26" fillId="0" borderId="6" xfId="0" applyNumberFormat="1" applyFont="1" applyBorder="1" applyAlignment="1">
      <alignment horizontal="center" vertical="center"/>
    </xf>
    <xf numFmtId="3" fontId="22" fillId="3" borderId="9" xfId="0" applyNumberFormat="1" applyFont="1" applyFill="1" applyBorder="1" applyAlignment="1">
      <alignment horizontal="center" vertical="center"/>
    </xf>
    <xf numFmtId="3" fontId="22" fillId="3" borderId="10" xfId="0" applyNumberFormat="1" applyFont="1" applyFill="1" applyBorder="1" applyAlignment="1">
      <alignment vertical="center"/>
    </xf>
    <xf numFmtId="10" fontId="53" fillId="2" borderId="2" xfId="0" applyNumberFormat="1" applyFont="1" applyFill="1" applyBorder="1" applyAlignment="1">
      <alignment horizontal="center"/>
    </xf>
    <xf numFmtId="10" fontId="53" fillId="2" borderId="11" xfId="0" applyNumberFormat="1" applyFont="1" applyFill="1" applyBorder="1" applyAlignment="1">
      <alignment horizontal="center"/>
    </xf>
    <xf numFmtId="10" fontId="53" fillId="2" borderId="7" xfId="0" applyNumberFormat="1" applyFont="1" applyFill="1" applyBorder="1" applyAlignment="1">
      <alignment horizontal="center" vertical="center"/>
    </xf>
    <xf numFmtId="0" fontId="51" fillId="3" borderId="0" xfId="0" applyFont="1" applyFill="1" applyAlignment="1">
      <alignment horizontal="center" vertical="center"/>
    </xf>
    <xf numFmtId="0" fontId="51" fillId="3" borderId="5" xfId="0" quotePrefix="1" applyFont="1" applyFill="1" applyBorder="1" applyAlignment="1">
      <alignment horizontal="center"/>
    </xf>
    <xf numFmtId="0" fontId="51" fillId="3" borderId="7" xfId="0" quotePrefix="1" applyFont="1" applyFill="1" applyBorder="1" applyAlignment="1">
      <alignment horizontal="center"/>
    </xf>
    <xf numFmtId="3" fontId="69" fillId="0" borderId="3" xfId="0" applyNumberFormat="1" applyFont="1" applyBorder="1" applyAlignment="1">
      <alignment horizontal="right"/>
    </xf>
    <xf numFmtId="3" fontId="62" fillId="0" borderId="10" xfId="0" applyNumberFormat="1" applyFont="1" applyBorder="1"/>
    <xf numFmtId="3" fontId="69" fillId="0" borderId="0" xfId="0" applyNumberFormat="1" applyFont="1" applyAlignment="1">
      <alignment horizontal="right"/>
    </xf>
    <xf numFmtId="3" fontId="69" fillId="0" borderId="13" xfId="0" applyNumberFormat="1" applyFont="1" applyBorder="1" applyAlignment="1">
      <alignment horizontal="right"/>
    </xf>
    <xf numFmtId="3" fontId="69" fillId="0" borderId="14" xfId="0" applyNumberFormat="1" applyFont="1" applyBorder="1" applyAlignment="1">
      <alignment horizontal="center" vertical="center"/>
    </xf>
    <xf numFmtId="3" fontId="69" fillId="0" borderId="15" xfId="0" applyNumberFormat="1" applyFont="1" applyBorder="1" applyAlignment="1">
      <alignment horizontal="center" vertical="center"/>
    </xf>
    <xf numFmtId="3" fontId="62" fillId="0" borderId="14" xfId="0" applyNumberFormat="1" applyFont="1" applyBorder="1"/>
    <xf numFmtId="3" fontId="62" fillId="0" borderId="15" xfId="0" applyNumberFormat="1" applyFont="1" applyBorder="1"/>
    <xf numFmtId="10" fontId="69" fillId="0" borderId="3" xfId="0" applyNumberFormat="1" applyFont="1" applyBorder="1" applyAlignment="1">
      <alignment horizontal="right"/>
    </xf>
    <xf numFmtId="10" fontId="69" fillId="0" borderId="0" xfId="0" applyNumberFormat="1" applyFont="1" applyAlignment="1">
      <alignment horizontal="right"/>
    </xf>
    <xf numFmtId="10" fontId="69" fillId="0" borderId="6" xfId="0" applyNumberFormat="1" applyFont="1" applyBorder="1" applyAlignment="1">
      <alignment horizontal="right"/>
    </xf>
    <xf numFmtId="3" fontId="69" fillId="0" borderId="2" xfId="0" applyNumberFormat="1" applyFont="1" applyBorder="1" applyAlignment="1">
      <alignment horizontal="right"/>
    </xf>
    <xf numFmtId="3" fontId="62" fillId="0" borderId="9" xfId="0" applyNumberFormat="1" applyFont="1" applyBorder="1"/>
    <xf numFmtId="3" fontId="69" fillId="0" borderId="9" xfId="0" applyNumberFormat="1" applyFont="1" applyBorder="1" applyAlignment="1">
      <alignment horizontal="right"/>
    </xf>
    <xf numFmtId="3" fontId="69" fillId="0" borderId="14" xfId="0" applyNumberFormat="1" applyFont="1" applyBorder="1" applyAlignment="1">
      <alignment horizontal="right"/>
    </xf>
    <xf numFmtId="10" fontId="69" fillId="0" borderId="2" xfId="0" applyNumberFormat="1" applyFont="1" applyBorder="1" applyAlignment="1">
      <alignment horizontal="right"/>
    </xf>
    <xf numFmtId="10" fontId="69" fillId="0" borderId="9" xfId="0" applyNumberFormat="1" applyFont="1" applyBorder="1" applyAlignment="1">
      <alignment horizontal="right"/>
    </xf>
    <xf numFmtId="10" fontId="69" fillId="0" borderId="5" xfId="0" applyNumberFormat="1" applyFont="1" applyBorder="1" applyAlignment="1">
      <alignment horizontal="right"/>
    </xf>
    <xf numFmtId="10" fontId="62" fillId="2" borderId="9" xfId="0" applyNumberFormat="1" applyFont="1" applyFill="1" applyBorder="1" applyAlignment="1">
      <alignment horizontal="center"/>
    </xf>
    <xf numFmtId="10" fontId="69" fillId="2" borderId="14" xfId="0" applyNumberFormat="1" applyFont="1" applyFill="1" applyBorder="1" applyAlignment="1">
      <alignment horizontal="center" vertical="center"/>
    </xf>
    <xf numFmtId="165" fontId="69" fillId="2" borderId="2" xfId="0" applyNumberFormat="1" applyFont="1" applyFill="1" applyBorder="1" applyAlignment="1">
      <alignment horizontal="center"/>
    </xf>
    <xf numFmtId="165" fontId="62" fillId="2" borderId="9" xfId="0" applyNumberFormat="1" applyFont="1" applyFill="1" applyBorder="1" applyAlignment="1">
      <alignment horizontal="center"/>
    </xf>
    <xf numFmtId="165" fontId="69" fillId="2" borderId="9" xfId="0" applyNumberFormat="1" applyFont="1" applyFill="1" applyBorder="1" applyAlignment="1">
      <alignment horizontal="center"/>
    </xf>
    <xf numFmtId="165" fontId="69" fillId="2" borderId="14" xfId="0" applyNumberFormat="1" applyFont="1" applyFill="1" applyBorder="1" applyAlignment="1">
      <alignment horizontal="center"/>
    </xf>
    <xf numFmtId="165" fontId="69" fillId="2" borderId="14" xfId="0" applyNumberFormat="1" applyFont="1" applyFill="1" applyBorder="1" applyAlignment="1">
      <alignment horizontal="center" vertical="center"/>
    </xf>
    <xf numFmtId="165" fontId="62" fillId="0" borderId="14" xfId="0" applyNumberFormat="1" applyFont="1" applyBorder="1" applyAlignment="1">
      <alignment horizontal="center"/>
    </xf>
    <xf numFmtId="165" fontId="69" fillId="0" borderId="2" xfId="0" applyNumberFormat="1" applyFont="1" applyBorder="1" applyAlignment="1">
      <alignment horizontal="center"/>
    </xf>
    <xf numFmtId="165" fontId="69" fillId="0" borderId="9" xfId="0" applyNumberFormat="1" applyFont="1" applyBorder="1" applyAlignment="1">
      <alignment horizontal="center"/>
    </xf>
    <xf numFmtId="165" fontId="69" fillId="0" borderId="5" xfId="0" applyNumberFormat="1" applyFont="1" applyBorder="1" applyAlignment="1">
      <alignment horizontal="center"/>
    </xf>
    <xf numFmtId="17" fontId="58" fillId="3" borderId="5" xfId="0" applyNumberFormat="1" applyFont="1" applyFill="1" applyBorder="1" applyAlignment="1">
      <alignment horizontal="center"/>
    </xf>
    <xf numFmtId="17" fontId="58" fillId="3" borderId="7" xfId="0" applyNumberFormat="1" applyFont="1" applyFill="1" applyBorder="1" applyAlignment="1">
      <alignment horizontal="center"/>
    </xf>
    <xf numFmtId="0" fontId="66" fillId="4" borderId="5" xfId="0" applyFont="1" applyFill="1" applyBorder="1" applyAlignment="1">
      <alignment horizontal="center" vertical="center"/>
    </xf>
    <xf numFmtId="10" fontId="53" fillId="0" borderId="2" xfId="0" applyNumberFormat="1" applyFont="1" applyBorder="1" applyAlignment="1">
      <alignment horizontal="center"/>
    </xf>
    <xf numFmtId="3" fontId="50" fillId="0" borderId="14" xfId="0" applyNumberFormat="1" applyFont="1" applyBorder="1" applyAlignment="1">
      <alignment vertical="center"/>
    </xf>
    <xf numFmtId="10" fontId="50" fillId="0" borderId="14" xfId="0" applyNumberFormat="1" applyFont="1" applyBorder="1" applyAlignment="1">
      <alignment horizontal="center"/>
    </xf>
    <xf numFmtId="10" fontId="53" fillId="3" borderId="9" xfId="0" applyNumberFormat="1" applyFont="1" applyFill="1" applyBorder="1" applyAlignment="1">
      <alignment horizontal="center"/>
    </xf>
    <xf numFmtId="3" fontId="53" fillId="0" borderId="2" xfId="0" applyNumberFormat="1" applyFont="1" applyBorder="1" applyAlignment="1">
      <alignment vertical="center"/>
    </xf>
    <xf numFmtId="3" fontId="53" fillId="0" borderId="11" xfId="0" applyNumberFormat="1" applyFont="1" applyBorder="1" applyAlignment="1">
      <alignment vertical="center"/>
    </xf>
    <xf numFmtId="10" fontId="65" fillId="0" borderId="2" xfId="0" applyNumberFormat="1" applyFont="1" applyBorder="1" applyAlignment="1">
      <alignment horizontal="center" vertical="center"/>
    </xf>
    <xf numFmtId="3" fontId="53" fillId="0" borderId="5" xfId="0" applyNumberFormat="1" applyFont="1" applyBorder="1" applyAlignment="1">
      <alignment vertical="center"/>
    </xf>
    <xf numFmtId="3" fontId="53" fillId="0" borderId="7" xfId="0" applyNumberFormat="1" applyFont="1" applyBorder="1" applyAlignment="1">
      <alignment vertical="center"/>
    </xf>
    <xf numFmtId="10" fontId="65" fillId="0" borderId="5" xfId="0" applyNumberFormat="1" applyFont="1" applyBorder="1" applyAlignment="1">
      <alignment horizontal="center" vertical="center"/>
    </xf>
    <xf numFmtId="3" fontId="50" fillId="0" borderId="5" xfId="0" applyNumberFormat="1" applyFont="1" applyBorder="1" applyAlignment="1">
      <alignment vertical="center"/>
    </xf>
    <xf numFmtId="3" fontId="50" fillId="0" borderId="7" xfId="0" applyNumberFormat="1" applyFont="1" applyBorder="1" applyAlignment="1">
      <alignment vertical="center"/>
    </xf>
    <xf numFmtId="10" fontId="67" fillId="0" borderId="5" xfId="0" applyNumberFormat="1" applyFont="1" applyBorder="1" applyAlignment="1">
      <alignment horizontal="center" vertical="center"/>
    </xf>
    <xf numFmtId="3" fontId="70" fillId="2" borderId="2" xfId="0" applyNumberFormat="1" applyFont="1" applyFill="1" applyBorder="1" applyAlignment="1">
      <alignment horizontal="center" vertical="center"/>
    </xf>
    <xf numFmtId="3" fontId="70" fillId="2" borderId="11" xfId="0" applyNumberFormat="1" applyFont="1" applyFill="1" applyBorder="1" applyAlignment="1">
      <alignment horizontal="center" vertical="center"/>
    </xf>
    <xf numFmtId="10" fontId="70" fillId="2" borderId="2" xfId="0" applyNumberFormat="1" applyFont="1" applyFill="1" applyBorder="1" applyAlignment="1">
      <alignment horizontal="center" vertical="center"/>
    </xf>
    <xf numFmtId="3" fontId="70" fillId="2" borderId="9" xfId="0" applyNumberFormat="1" applyFont="1" applyFill="1" applyBorder="1" applyAlignment="1">
      <alignment horizontal="center" vertical="center"/>
    </xf>
    <xf numFmtId="3" fontId="70" fillId="2" borderId="10" xfId="0" applyNumberFormat="1" applyFont="1" applyFill="1" applyBorder="1" applyAlignment="1">
      <alignment horizontal="center" vertical="center"/>
    </xf>
    <xf numFmtId="10" fontId="70" fillId="2" borderId="9" xfId="0" applyNumberFormat="1" applyFont="1" applyFill="1" applyBorder="1" applyAlignment="1">
      <alignment horizontal="center" vertical="center"/>
    </xf>
    <xf numFmtId="3" fontId="70" fillId="0" borderId="9" xfId="0" applyNumberFormat="1" applyFont="1" applyBorder="1" applyAlignment="1">
      <alignment horizontal="center" vertical="center"/>
    </xf>
    <xf numFmtId="3" fontId="70" fillId="0" borderId="10" xfId="0" applyNumberFormat="1" applyFont="1" applyBorder="1" applyAlignment="1">
      <alignment horizontal="center" vertical="center"/>
    </xf>
    <xf numFmtId="10" fontId="70" fillId="0" borderId="9" xfId="0" applyNumberFormat="1" applyFont="1" applyBorder="1" applyAlignment="1">
      <alignment horizontal="center" vertical="center"/>
    </xf>
    <xf numFmtId="3" fontId="70" fillId="2" borderId="5" xfId="0" applyNumberFormat="1" applyFont="1" applyFill="1" applyBorder="1" applyAlignment="1">
      <alignment horizontal="center" vertical="center"/>
    </xf>
    <xf numFmtId="3" fontId="70" fillId="2" borderId="7" xfId="0" applyNumberFormat="1" applyFont="1" applyFill="1" applyBorder="1" applyAlignment="1">
      <alignment horizontal="center" vertical="center"/>
    </xf>
    <xf numFmtId="10" fontId="70" fillId="2" borderId="5" xfId="0" applyNumberFormat="1" applyFont="1" applyFill="1" applyBorder="1" applyAlignment="1">
      <alignment horizontal="center" vertical="center"/>
    </xf>
    <xf numFmtId="3" fontId="71" fillId="2" borderId="14" xfId="0" applyNumberFormat="1" applyFont="1" applyFill="1" applyBorder="1" applyAlignment="1">
      <alignment horizontal="center" vertical="center"/>
    </xf>
    <xf numFmtId="3" fontId="71" fillId="2" borderId="15" xfId="0" applyNumberFormat="1" applyFont="1" applyFill="1" applyBorder="1" applyAlignment="1">
      <alignment horizontal="center" vertical="center"/>
    </xf>
    <xf numFmtId="10" fontId="71" fillId="2" borderId="14" xfId="0" applyNumberFormat="1" applyFont="1" applyFill="1" applyBorder="1" applyAlignment="1">
      <alignment horizontal="center"/>
    </xf>
    <xf numFmtId="167" fontId="53" fillId="6" borderId="2" xfId="23" applyNumberFormat="1" applyFont="1" applyFill="1" applyBorder="1" applyAlignment="1">
      <alignment horizontal="center"/>
    </xf>
    <xf numFmtId="167" fontId="53" fillId="11" borderId="11" xfId="23" applyNumberFormat="1" applyFont="1" applyFill="1" applyBorder="1" applyAlignment="1">
      <alignment horizontal="center"/>
    </xf>
    <xf numFmtId="165" fontId="53" fillId="6" borderId="2" xfId="22" applyNumberFormat="1" applyFont="1" applyFill="1" applyBorder="1" applyAlignment="1">
      <alignment horizontal="center"/>
    </xf>
    <xf numFmtId="167" fontId="53" fillId="6" borderId="9" xfId="23" applyNumberFormat="1" applyFont="1" applyFill="1" applyBorder="1" applyAlignment="1">
      <alignment horizontal="center"/>
    </xf>
    <xf numFmtId="167" fontId="53" fillId="6" borderId="10" xfId="23" applyNumberFormat="1" applyFont="1" applyFill="1" applyBorder="1" applyAlignment="1">
      <alignment horizontal="center"/>
    </xf>
    <xf numFmtId="165" fontId="53" fillId="6" borderId="9" xfId="22" applyNumberFormat="1" applyFont="1" applyFill="1" applyBorder="1" applyAlignment="1">
      <alignment horizontal="center"/>
    </xf>
    <xf numFmtId="167" fontId="53" fillId="6" borderId="5" xfId="23" applyNumberFormat="1" applyFont="1" applyFill="1" applyBorder="1" applyAlignment="1">
      <alignment horizontal="center"/>
    </xf>
    <xf numFmtId="167" fontId="53" fillId="11" borderId="7" xfId="23" applyNumberFormat="1" applyFont="1" applyFill="1" applyBorder="1" applyAlignment="1">
      <alignment horizontal="center"/>
    </xf>
    <xf numFmtId="167" fontId="50" fillId="6" borderId="14" xfId="23" applyNumberFormat="1" applyFont="1" applyFill="1" applyBorder="1" applyAlignment="1">
      <alignment horizontal="center"/>
    </xf>
    <xf numFmtId="167" fontId="50" fillId="6" borderId="15" xfId="23" applyNumberFormat="1" applyFont="1" applyFill="1" applyBorder="1" applyAlignment="1">
      <alignment horizontal="center"/>
    </xf>
    <xf numFmtId="165" fontId="50" fillId="6" borderId="14" xfId="22" applyNumberFormat="1" applyFont="1" applyFill="1" applyBorder="1" applyAlignment="1">
      <alignment horizontal="center"/>
    </xf>
    <xf numFmtId="167" fontId="53" fillId="11" borderId="10" xfId="23" applyNumberFormat="1" applyFont="1" applyFill="1" applyBorder="1" applyAlignment="1">
      <alignment horizontal="center"/>
    </xf>
    <xf numFmtId="10" fontId="53" fillId="0" borderId="10" xfId="0" applyNumberFormat="1" applyFont="1" applyBorder="1" applyAlignment="1">
      <alignment horizontal="center" vertical="center"/>
    </xf>
    <xf numFmtId="3" fontId="53" fillId="0" borderId="14" xfId="0" applyNumberFormat="1" applyFont="1" applyBorder="1" applyAlignment="1">
      <alignment horizontal="center" vertical="center"/>
    </xf>
    <xf numFmtId="3" fontId="53" fillId="0" borderId="15" xfId="0" applyNumberFormat="1" applyFont="1" applyBorder="1" applyAlignment="1">
      <alignment horizontal="center" vertical="center"/>
    </xf>
    <xf numFmtId="10" fontId="53" fillId="0" borderId="2" xfId="0" applyNumberFormat="1" applyFont="1" applyBorder="1" applyAlignment="1">
      <alignment horizontal="center" vertical="center"/>
    </xf>
    <xf numFmtId="10" fontId="53" fillId="0" borderId="9" xfId="0" applyNumberFormat="1" applyFont="1" applyBorder="1" applyAlignment="1">
      <alignment horizontal="center" vertical="center"/>
    </xf>
    <xf numFmtId="10" fontId="53" fillId="0" borderId="14" xfId="0" applyNumberFormat="1" applyFont="1" applyBorder="1" applyAlignment="1">
      <alignment horizontal="center" vertical="center"/>
    </xf>
    <xf numFmtId="3" fontId="65" fillId="0" borderId="10" xfId="0" applyNumberFormat="1" applyFont="1" applyBorder="1" applyAlignment="1">
      <alignment horizontal="center"/>
    </xf>
    <xf numFmtId="10" fontId="65" fillId="0" borderId="8" xfId="0" applyNumberFormat="1" applyFont="1" applyBorder="1" applyAlignment="1">
      <alignment horizontal="center"/>
    </xf>
    <xf numFmtId="3" fontId="67" fillId="0" borderId="15" xfId="0" applyNumberFormat="1" applyFont="1" applyBorder="1" applyAlignment="1">
      <alignment horizontal="center" vertical="center"/>
    </xf>
    <xf numFmtId="3" fontId="65" fillId="0" borderId="2" xfId="0" applyNumberFormat="1" applyFont="1" applyBorder="1" applyAlignment="1">
      <alignment horizontal="center"/>
    </xf>
    <xf numFmtId="3" fontId="65" fillId="0" borderId="9" xfId="0" applyNumberFormat="1" applyFont="1" applyBorder="1" applyAlignment="1">
      <alignment horizontal="center"/>
    </xf>
    <xf numFmtId="3" fontId="67" fillId="0" borderId="14" xfId="0" applyNumberFormat="1" applyFont="1" applyBorder="1" applyAlignment="1">
      <alignment horizontal="center" vertical="center"/>
    </xf>
    <xf numFmtId="10" fontId="65" fillId="0" borderId="2" xfId="0" applyNumberFormat="1" applyFont="1" applyBorder="1" applyAlignment="1">
      <alignment horizontal="center"/>
    </xf>
    <xf numFmtId="10" fontId="65" fillId="0" borderId="9" xfId="0" applyNumberFormat="1" applyFont="1" applyBorder="1" applyAlignment="1">
      <alignment horizontal="center"/>
    </xf>
    <xf numFmtId="10" fontId="67" fillId="0" borderId="14" xfId="0" applyNumberFormat="1" applyFont="1" applyBorder="1" applyAlignment="1">
      <alignment horizontal="center" vertical="center"/>
    </xf>
    <xf numFmtId="3" fontId="53" fillId="0" borderId="33" xfId="0" applyNumberFormat="1" applyFont="1" applyBorder="1" applyAlignment="1">
      <alignment horizontal="center" vertical="center"/>
    </xf>
    <xf numFmtId="3" fontId="53" fillId="0" borderId="36" xfId="0" applyNumberFormat="1" applyFont="1" applyBorder="1" applyAlignment="1">
      <alignment horizontal="center" vertical="center"/>
    </xf>
    <xf numFmtId="0" fontId="53" fillId="0" borderId="8" xfId="0" applyFont="1" applyBorder="1" applyAlignment="1">
      <alignment horizontal="center" vertical="center"/>
    </xf>
    <xf numFmtId="0" fontId="53" fillId="0" borderId="5" xfId="0" applyFont="1" applyBorder="1" applyAlignment="1">
      <alignment horizontal="center" vertical="center"/>
    </xf>
    <xf numFmtId="10" fontId="53" fillId="0" borderId="7" xfId="0" applyNumberFormat="1" applyFont="1" applyBorder="1" applyAlignment="1">
      <alignment horizontal="center" vertical="center"/>
    </xf>
    <xf numFmtId="0" fontId="69" fillId="2" borderId="2" xfId="0" applyFont="1" applyFill="1" applyBorder="1" applyAlignment="1">
      <alignment horizontal="center"/>
    </xf>
    <xf numFmtId="10" fontId="72" fillId="2" borderId="2" xfId="0" applyNumberFormat="1" applyFont="1" applyFill="1" applyBorder="1" applyAlignment="1">
      <alignment horizontal="center" wrapText="1"/>
    </xf>
    <xf numFmtId="10" fontId="72" fillId="2" borderId="3" xfId="0" applyNumberFormat="1" applyFont="1" applyFill="1" applyBorder="1" applyAlignment="1">
      <alignment horizontal="center"/>
    </xf>
    <xf numFmtId="10" fontId="72" fillId="2" borderId="11" xfId="0" applyNumberFormat="1" applyFont="1" applyFill="1" applyBorder="1" applyAlignment="1">
      <alignment horizontal="center"/>
    </xf>
    <xf numFmtId="10" fontId="72" fillId="2" borderId="2" xfId="0" applyNumberFormat="1" applyFont="1" applyFill="1" applyBorder="1" applyAlignment="1">
      <alignment horizontal="center"/>
    </xf>
    <xf numFmtId="17" fontId="73" fillId="0" borderId="5" xfId="0" applyNumberFormat="1" applyFont="1" applyBorder="1" applyAlignment="1">
      <alignment horizontal="center"/>
    </xf>
    <xf numFmtId="10" fontId="72" fillId="0" borderId="5" xfId="0" applyNumberFormat="1" applyFont="1" applyBorder="1" applyAlignment="1">
      <alignment horizontal="center" wrapText="1"/>
    </xf>
    <xf numFmtId="10" fontId="72" fillId="0" borderId="6" xfId="0" applyNumberFormat="1" applyFont="1" applyBorder="1" applyAlignment="1">
      <alignment horizontal="center"/>
    </xf>
    <xf numFmtId="10" fontId="72" fillId="0" borderId="7" xfId="0" applyNumberFormat="1" applyFont="1" applyBorder="1" applyAlignment="1">
      <alignment horizontal="center"/>
    </xf>
    <xf numFmtId="10" fontId="72" fillId="0" borderId="5" xfId="0" applyNumberFormat="1" applyFont="1" applyBorder="1" applyAlignment="1">
      <alignment horizontal="center"/>
    </xf>
    <xf numFmtId="0" fontId="73" fillId="0" borderId="9" xfId="0" applyFont="1" applyBorder="1" applyAlignment="1">
      <alignment horizontal="center" wrapText="1"/>
    </xf>
    <xf numFmtId="0" fontId="73" fillId="0" borderId="5" xfId="0" applyFont="1" applyBorder="1" applyAlignment="1">
      <alignment horizontal="center" wrapText="1"/>
    </xf>
    <xf numFmtId="0" fontId="73" fillId="0" borderId="3" xfId="0" applyFont="1" applyBorder="1" applyAlignment="1">
      <alignment horizontal="center" vertical="center"/>
    </xf>
    <xf numFmtId="0" fontId="73" fillId="0" borderId="6" xfId="0" applyFont="1" applyBorder="1" applyAlignment="1">
      <alignment horizontal="center" vertical="center"/>
    </xf>
    <xf numFmtId="0" fontId="33" fillId="4" borderId="0" xfId="0" applyFont="1" applyFill="1" applyBorder="1" applyAlignment="1">
      <alignment horizontal="center" vertical="top"/>
    </xf>
    <xf numFmtId="0" fontId="33" fillId="4" borderId="6" xfId="0" applyFont="1" applyFill="1" applyBorder="1" applyAlignment="1">
      <alignment horizontal="center" vertical="center"/>
    </xf>
    <xf numFmtId="165" fontId="26" fillId="0" borderId="0" xfId="0" applyNumberFormat="1" applyFont="1" applyBorder="1" applyAlignment="1">
      <alignment horizontal="center" vertical="center"/>
    </xf>
    <xf numFmtId="165" fontId="34" fillId="0" borderId="0" xfId="0" applyNumberFormat="1" applyFont="1" applyBorder="1" applyAlignment="1">
      <alignment horizontal="center"/>
    </xf>
    <xf numFmtId="3" fontId="62" fillId="2" borderId="10" xfId="0" applyNumberFormat="1" applyFont="1" applyFill="1" applyBorder="1"/>
    <xf numFmtId="3" fontId="62" fillId="2" borderId="7" xfId="0" applyNumberFormat="1" applyFont="1" applyFill="1" applyBorder="1"/>
    <xf numFmtId="3" fontId="69" fillId="0" borderId="15" xfId="0" applyNumberFormat="1" applyFont="1" applyBorder="1" applyAlignment="1">
      <alignment vertical="center"/>
    </xf>
    <xf numFmtId="3" fontId="62" fillId="2" borderId="2" xfId="0" applyNumberFormat="1" applyFont="1" applyFill="1" applyBorder="1"/>
    <xf numFmtId="3" fontId="62" fillId="2" borderId="9" xfId="0" applyNumberFormat="1" applyFont="1" applyFill="1" applyBorder="1"/>
    <xf numFmtId="3" fontId="62" fillId="2" borderId="5" xfId="0" applyNumberFormat="1" applyFont="1" applyFill="1" applyBorder="1"/>
    <xf numFmtId="3" fontId="69" fillId="0" borderId="14" xfId="0" applyNumberFormat="1" applyFont="1" applyBorder="1" applyAlignment="1">
      <alignment vertical="center"/>
    </xf>
    <xf numFmtId="10" fontId="62" fillId="2" borderId="2" xfId="0" applyNumberFormat="1" applyFont="1" applyFill="1" applyBorder="1" applyAlignment="1">
      <alignment horizontal="center"/>
    </xf>
    <xf numFmtId="10" fontId="62" fillId="0" borderId="9" xfId="0" applyNumberFormat="1" applyFont="1" applyBorder="1" applyAlignment="1">
      <alignment horizontal="center"/>
    </xf>
    <xf numFmtId="0" fontId="7" fillId="0" borderId="0" xfId="0" applyFont="1" applyBorder="1"/>
    <xf numFmtId="0" fontId="52" fillId="4" borderId="2" xfId="0" applyFont="1" applyFill="1" applyBorder="1" applyAlignment="1">
      <alignment horizontal="center" vertical="top"/>
    </xf>
    <xf numFmtId="17" fontId="52" fillId="4" borderId="5" xfId="0" applyNumberFormat="1" applyFont="1" applyFill="1" applyBorder="1" applyAlignment="1">
      <alignment horizontal="center" vertical="center"/>
    </xf>
    <xf numFmtId="17" fontId="52" fillId="4" borderId="7" xfId="0" applyNumberFormat="1" applyFont="1" applyFill="1" applyBorder="1" applyAlignment="1">
      <alignment horizontal="center" vertical="center"/>
    </xf>
    <xf numFmtId="0" fontId="52" fillId="4" borderId="5" xfId="0" applyFont="1" applyFill="1" applyBorder="1" applyAlignment="1">
      <alignment horizontal="center" vertical="center"/>
    </xf>
    <xf numFmtId="0" fontId="66" fillId="4" borderId="4" xfId="0" applyFont="1" applyFill="1" applyBorder="1" applyAlignment="1">
      <alignment horizontal="center" vertical="center"/>
    </xf>
    <xf numFmtId="10" fontId="53" fillId="0" borderId="8" xfId="0" applyNumberFormat="1" applyFont="1" applyBorder="1" applyAlignment="1">
      <alignment horizontal="center"/>
    </xf>
    <xf numFmtId="3" fontId="53" fillId="0" borderId="0" xfId="0" applyNumberFormat="1" applyFont="1"/>
    <xf numFmtId="3" fontId="50" fillId="0" borderId="0" xfId="0" applyNumberFormat="1" applyFont="1"/>
    <xf numFmtId="10" fontId="50" fillId="0" borderId="8" xfId="0" applyNumberFormat="1" applyFont="1" applyBorder="1" applyAlignment="1">
      <alignment horizontal="center"/>
    </xf>
    <xf numFmtId="0" fontId="53" fillId="0" borderId="8" xfId="0" applyFont="1" applyBorder="1" applyAlignment="1">
      <alignment horizontal="center"/>
    </xf>
    <xf numFmtId="0" fontId="50" fillId="0" borderId="8" xfId="0" applyFont="1" applyBorder="1" applyAlignment="1">
      <alignment horizontal="center"/>
    </xf>
    <xf numFmtId="3" fontId="50" fillId="0" borderId="6" xfId="0" applyNumberFormat="1" applyFont="1" applyBorder="1"/>
    <xf numFmtId="10" fontId="50" fillId="0" borderId="4" xfId="0" applyNumberFormat="1" applyFont="1" applyBorder="1" applyAlignment="1">
      <alignment horizontal="center"/>
    </xf>
    <xf numFmtId="3" fontId="53" fillId="0" borderId="9" xfId="0" applyNumberFormat="1" applyFont="1" applyBorder="1"/>
    <xf numFmtId="10" fontId="53" fillId="2" borderId="8" xfId="0" applyNumberFormat="1" applyFont="1" applyFill="1" applyBorder="1" applyAlignment="1">
      <alignment horizontal="center"/>
    </xf>
    <xf numFmtId="3" fontId="50" fillId="0" borderId="9" xfId="0" applyNumberFormat="1" applyFont="1" applyBorder="1"/>
    <xf numFmtId="10" fontId="50" fillId="2" borderId="8" xfId="0" applyNumberFormat="1" applyFont="1" applyFill="1" applyBorder="1" applyAlignment="1">
      <alignment horizontal="center"/>
    </xf>
    <xf numFmtId="0" fontId="53" fillId="2" borderId="8" xfId="0" applyFont="1" applyFill="1" applyBorder="1" applyAlignment="1">
      <alignment horizontal="center"/>
    </xf>
    <xf numFmtId="3" fontId="50" fillId="0" borderId="5" xfId="0" applyNumberFormat="1" applyFont="1" applyBorder="1"/>
    <xf numFmtId="0" fontId="50" fillId="0" borderId="4" xfId="0" applyFont="1" applyBorder="1" applyAlignment="1">
      <alignment horizontal="center"/>
    </xf>
    <xf numFmtId="0" fontId="62" fillId="0" borderId="0" xfId="0" applyFont="1" applyAlignment="1">
      <alignment horizontal="center"/>
    </xf>
    <xf numFmtId="0" fontId="62" fillId="0" borderId="10" xfId="0" applyFont="1" applyBorder="1" applyAlignment="1">
      <alignment horizontal="center"/>
    </xf>
    <xf numFmtId="10" fontId="62" fillId="0" borderId="0" xfId="0" applyNumberFormat="1" applyFont="1" applyAlignment="1">
      <alignment horizontal="center" vertical="center"/>
    </xf>
    <xf numFmtId="10" fontId="62" fillId="0" borderId="10" xfId="0" applyNumberFormat="1" applyFont="1" applyBorder="1" applyAlignment="1">
      <alignment horizontal="center" vertical="center"/>
    </xf>
    <xf numFmtId="0" fontId="62" fillId="0" borderId="0" xfId="0" applyFont="1" applyAlignment="1">
      <alignment horizontal="center" vertical="center"/>
    </xf>
    <xf numFmtId="0" fontId="62" fillId="0" borderId="10" xfId="0" applyFont="1" applyBorder="1" applyAlignment="1">
      <alignment horizontal="center" vertical="center"/>
    </xf>
    <xf numFmtId="3" fontId="62" fillId="0" borderId="6" xfId="0" applyNumberFormat="1" applyFont="1" applyBorder="1" applyAlignment="1">
      <alignment horizontal="center" vertical="center"/>
    </xf>
    <xf numFmtId="3" fontId="62" fillId="0" borderId="7" xfId="0" applyNumberFormat="1" applyFont="1" applyBorder="1" applyAlignment="1">
      <alignment horizontal="center" vertical="center"/>
    </xf>
    <xf numFmtId="0" fontId="59" fillId="3" borderId="0" xfId="0" applyFont="1" applyFill="1"/>
    <xf numFmtId="0" fontId="54" fillId="3" borderId="0" xfId="0" applyFont="1" applyFill="1"/>
    <xf numFmtId="0" fontId="28" fillId="0" borderId="2" xfId="0" applyFont="1" applyBorder="1"/>
    <xf numFmtId="0" fontId="28" fillId="0" borderId="11" xfId="0" applyFont="1" applyBorder="1"/>
    <xf numFmtId="10" fontId="28" fillId="0" borderId="10" xfId="0" applyNumberFormat="1" applyFont="1" applyBorder="1"/>
    <xf numFmtId="0" fontId="28" fillId="0" borderId="9" xfId="0" applyFont="1" applyBorder="1"/>
    <xf numFmtId="0" fontId="28" fillId="0" borderId="10" xfId="0" applyFont="1" applyBorder="1"/>
    <xf numFmtId="10" fontId="28" fillId="0" borderId="7" xfId="0" applyNumberFormat="1" applyFont="1" applyBorder="1"/>
    <xf numFmtId="3" fontId="53" fillId="0" borderId="3" xfId="0" applyNumberFormat="1" applyFont="1" applyBorder="1" applyAlignment="1">
      <alignment vertical="center"/>
    </xf>
    <xf numFmtId="10" fontId="53" fillId="2" borderId="1" xfId="0" applyNumberFormat="1" applyFont="1" applyFill="1" applyBorder="1" applyAlignment="1">
      <alignment horizontal="center" vertical="center"/>
    </xf>
    <xf numFmtId="10" fontId="53" fillId="2" borderId="8" xfId="0" applyNumberFormat="1" applyFont="1" applyFill="1" applyBorder="1" applyAlignment="1">
      <alignment horizontal="center" vertical="center"/>
    </xf>
    <xf numFmtId="3" fontId="50" fillId="0" borderId="0" xfId="0" applyNumberFormat="1" applyFont="1" applyAlignment="1">
      <alignment vertical="center"/>
    </xf>
    <xf numFmtId="10" fontId="50" fillId="2" borderId="8" xfId="0" applyNumberFormat="1" applyFont="1" applyFill="1" applyBorder="1" applyAlignment="1">
      <alignment horizontal="center" vertical="center"/>
    </xf>
    <xf numFmtId="3" fontId="53" fillId="0" borderId="0" xfId="0" applyNumberFormat="1" applyFont="1" applyAlignment="1">
      <alignment vertical="center"/>
    </xf>
    <xf numFmtId="3" fontId="50" fillId="0" borderId="6" xfId="0" applyNumberFormat="1" applyFont="1" applyBorder="1" applyAlignment="1">
      <alignment vertical="center"/>
    </xf>
    <xf numFmtId="10" fontId="50" fillId="0" borderId="4" xfId="0" applyNumberFormat="1" applyFont="1" applyBorder="1" applyAlignment="1">
      <alignment horizontal="center" vertical="center"/>
    </xf>
    <xf numFmtId="10" fontId="53" fillId="0" borderId="3" xfId="0" applyNumberFormat="1" applyFont="1" applyBorder="1" applyAlignment="1">
      <alignment vertical="center"/>
    </xf>
    <xf numFmtId="10" fontId="53" fillId="0" borderId="11" xfId="0" applyNumberFormat="1" applyFont="1" applyBorder="1" applyAlignment="1">
      <alignment vertical="center"/>
    </xf>
    <xf numFmtId="10" fontId="53" fillId="0" borderId="6" xfId="0" applyNumberFormat="1" applyFont="1" applyBorder="1" applyAlignment="1">
      <alignment vertical="center"/>
    </xf>
    <xf numFmtId="10" fontId="53" fillId="0" borderId="7" xfId="0" applyNumberFormat="1" applyFont="1" applyBorder="1" applyAlignment="1">
      <alignment vertical="center"/>
    </xf>
    <xf numFmtId="0" fontId="53" fillId="0" borderId="7" xfId="0" applyFont="1" applyBorder="1" applyAlignment="1">
      <alignment horizontal="center" vertical="center"/>
    </xf>
    <xf numFmtId="10" fontId="50" fillId="2" borderId="4" xfId="0" applyNumberFormat="1" applyFont="1" applyFill="1" applyBorder="1" applyAlignment="1">
      <alignment horizontal="center" vertical="center"/>
    </xf>
    <xf numFmtId="0" fontId="53" fillId="0" borderId="1" xfId="0" applyFont="1" applyBorder="1" applyAlignment="1">
      <alignment horizontal="right" vertical="center"/>
    </xf>
    <xf numFmtId="10" fontId="53" fillId="0" borderId="0" xfId="0" applyNumberFormat="1" applyFont="1" applyAlignment="1">
      <alignment vertical="center"/>
    </xf>
    <xf numFmtId="0" fontId="53" fillId="0" borderId="8" xfId="0" applyFont="1" applyBorder="1" applyAlignment="1">
      <alignment horizontal="right" vertical="center"/>
    </xf>
    <xf numFmtId="0" fontId="53" fillId="0" borderId="4" xfId="0" applyFont="1" applyBorder="1" applyAlignment="1">
      <alignment horizontal="right" vertical="center"/>
    </xf>
    <xf numFmtId="0" fontId="66" fillId="4" borderId="8" xfId="0" applyFont="1" applyFill="1" applyBorder="1" applyAlignment="1">
      <alignment horizontal="center" vertical="center"/>
    </xf>
    <xf numFmtId="0" fontId="65" fillId="0" borderId="10" xfId="0" applyFont="1" applyBorder="1" applyAlignment="1">
      <alignment horizontal="center"/>
    </xf>
    <xf numFmtId="0" fontId="65" fillId="0" borderId="8" xfId="0" applyFont="1" applyBorder="1" applyAlignment="1">
      <alignment horizontal="center"/>
    </xf>
    <xf numFmtId="3" fontId="67" fillId="0" borderId="17" xfId="0" applyNumberFormat="1" applyFont="1" applyBorder="1" applyAlignment="1">
      <alignment horizontal="center"/>
    </xf>
    <xf numFmtId="3" fontId="67" fillId="0" borderId="20" xfId="0" applyNumberFormat="1" applyFont="1" applyBorder="1" applyAlignment="1">
      <alignment horizontal="center"/>
    </xf>
    <xf numFmtId="10" fontId="67" fillId="0" borderId="16" xfId="0" applyNumberFormat="1" applyFont="1" applyBorder="1" applyAlignment="1">
      <alignment horizontal="center"/>
    </xf>
    <xf numFmtId="0" fontId="65" fillId="0" borderId="9" xfId="0" applyFont="1" applyBorder="1" applyAlignment="1">
      <alignment horizontal="center"/>
    </xf>
    <xf numFmtId="3" fontId="67" fillId="0" borderId="35" xfId="0" applyNumberFormat="1" applyFont="1" applyBorder="1" applyAlignment="1">
      <alignment horizontal="center"/>
    </xf>
    <xf numFmtId="3" fontId="67" fillId="0" borderId="34" xfId="0" applyNumberFormat="1" applyFont="1" applyBorder="1" applyAlignment="1">
      <alignment horizontal="center"/>
    </xf>
    <xf numFmtId="10" fontId="67" fillId="0" borderId="37" xfId="0" applyNumberFormat="1" applyFont="1" applyBorder="1" applyAlignment="1">
      <alignment horizontal="center"/>
    </xf>
    <xf numFmtId="165" fontId="68" fillId="0" borderId="0" xfId="2" applyNumberFormat="1" applyFont="1" applyFill="1" applyBorder="1" applyAlignment="1"/>
    <xf numFmtId="165" fontId="4" fillId="0" borderId="0" xfId="2" applyNumberFormat="1" applyFont="1" applyFill="1" applyBorder="1" applyAlignment="1">
      <alignment horizontal="right" vertical="center"/>
    </xf>
    <xf numFmtId="165" fontId="4" fillId="0" borderId="2" xfId="9" applyNumberFormat="1" applyFont="1" applyFill="1" applyBorder="1" applyAlignment="1">
      <alignment horizontal="center"/>
    </xf>
    <xf numFmtId="165" fontId="4" fillId="0" borderId="11" xfId="9" applyNumberFormat="1" applyFont="1" applyFill="1" applyBorder="1" applyAlignment="1">
      <alignment horizontal="center"/>
    </xf>
    <xf numFmtId="166" fontId="53" fillId="7" borderId="2" xfId="27" applyNumberFormat="1" applyFont="1" applyFill="1" applyBorder="1" applyAlignment="1">
      <alignment horizontal="center" vertical="center"/>
    </xf>
    <xf numFmtId="166" fontId="53" fillId="7" borderId="11" xfId="27" applyNumberFormat="1" applyFont="1" applyFill="1" applyBorder="1" applyAlignment="1">
      <alignment horizontal="center" vertical="center"/>
    </xf>
    <xf numFmtId="165" fontId="53" fillId="7" borderId="11" xfId="2" applyNumberFormat="1" applyFont="1" applyFill="1" applyBorder="1" applyAlignment="1">
      <alignment horizontal="center" vertical="center"/>
    </xf>
    <xf numFmtId="167" fontId="53" fillId="0" borderId="0" xfId="8" applyNumberFormat="1" applyFont="1" applyFill="1" applyBorder="1" applyAlignment="1">
      <alignment horizontal="center" vertical="center"/>
    </xf>
    <xf numFmtId="167" fontId="53" fillId="0" borderId="10" xfId="8" applyNumberFormat="1" applyFont="1" applyFill="1" applyBorder="1" applyAlignment="1">
      <alignment horizontal="center" vertical="center"/>
    </xf>
    <xf numFmtId="165" fontId="53" fillId="7" borderId="10" xfId="2" applyNumberFormat="1" applyFont="1" applyFill="1" applyBorder="1" applyAlignment="1">
      <alignment horizontal="center" vertical="center"/>
    </xf>
    <xf numFmtId="166" fontId="50" fillId="7" borderId="9" xfId="27" applyNumberFormat="1" applyFont="1" applyFill="1" applyBorder="1" applyAlignment="1">
      <alignment horizontal="center" vertical="center"/>
    </xf>
    <xf numFmtId="167" fontId="50" fillId="0" borderId="10" xfId="8" applyNumberFormat="1" applyFont="1" applyFill="1" applyBorder="1" applyAlignment="1">
      <alignment horizontal="center" vertical="center"/>
    </xf>
    <xf numFmtId="165" fontId="50" fillId="7" borderId="10" xfId="2" applyNumberFormat="1" applyFont="1" applyFill="1" applyBorder="1" applyAlignment="1">
      <alignment horizontal="center" vertical="center"/>
    </xf>
    <xf numFmtId="166" fontId="53" fillId="7" borderId="9" xfId="27" applyNumberFormat="1" applyFont="1" applyFill="1" applyBorder="1" applyAlignment="1">
      <alignment horizontal="center" vertical="center"/>
    </xf>
    <xf numFmtId="166" fontId="53" fillId="7" borderId="10" xfId="27" applyNumberFormat="1" applyFont="1" applyFill="1" applyBorder="1" applyAlignment="1">
      <alignment horizontal="center" vertical="center"/>
    </xf>
    <xf numFmtId="166" fontId="53" fillId="7" borderId="9" xfId="27" applyNumberFormat="1" applyFont="1" applyFill="1" applyBorder="1" applyAlignment="1">
      <alignment vertical="center"/>
    </xf>
    <xf numFmtId="166" fontId="53" fillId="7" borderId="10" xfId="27" applyNumberFormat="1" applyFont="1" applyFill="1" applyBorder="1" applyAlignment="1">
      <alignment vertical="center"/>
    </xf>
    <xf numFmtId="166" fontId="50" fillId="7" borderId="5" xfId="27" applyNumberFormat="1" applyFont="1" applyFill="1" applyBorder="1" applyAlignment="1">
      <alignment horizontal="center" vertical="center"/>
    </xf>
    <xf numFmtId="167" fontId="50" fillId="0" borderId="7" xfId="8" applyNumberFormat="1" applyFont="1" applyFill="1" applyBorder="1" applyAlignment="1">
      <alignment horizontal="center" vertical="center"/>
    </xf>
    <xf numFmtId="165" fontId="50" fillId="7" borderId="7" xfId="2" applyNumberFormat="1" applyFont="1" applyFill="1" applyBorder="1" applyAlignment="1">
      <alignment horizontal="center" vertical="center"/>
    </xf>
    <xf numFmtId="0" fontId="51" fillId="3" borderId="1" xfId="6" applyFont="1" applyFill="1" applyBorder="1" applyAlignment="1">
      <alignment horizontal="center" vertical="top"/>
    </xf>
    <xf numFmtId="17" fontId="51" fillId="3" borderId="9" xfId="6" quotePrefix="1" applyNumberFormat="1" applyFont="1" applyFill="1" applyBorder="1" applyAlignment="1">
      <alignment horizontal="center"/>
    </xf>
    <xf numFmtId="0" fontId="51" fillId="3" borderId="10" xfId="6" quotePrefix="1" applyFont="1" applyFill="1" applyBorder="1" applyAlignment="1">
      <alignment horizontal="center"/>
    </xf>
    <xf numFmtId="0" fontId="51" fillId="3" borderId="4" xfId="6" applyFont="1" applyFill="1" applyBorder="1" applyAlignment="1">
      <alignment horizontal="center"/>
    </xf>
    <xf numFmtId="165" fontId="53" fillId="6" borderId="9" xfId="2" applyNumberFormat="1" applyFont="1" applyFill="1" applyBorder="1" applyAlignment="1">
      <alignment horizontal="right" vertical="center"/>
    </xf>
    <xf numFmtId="165" fontId="53" fillId="6" borderId="10" xfId="2" applyNumberFormat="1" applyFont="1" applyFill="1" applyBorder="1" applyAlignment="1">
      <alignment horizontal="right" vertical="center"/>
    </xf>
    <xf numFmtId="0" fontId="53" fillId="6" borderId="10" xfId="0" applyFont="1" applyFill="1" applyBorder="1" applyAlignment="1">
      <alignment horizontal="right" vertical="center"/>
    </xf>
    <xf numFmtId="165" fontId="53" fillId="6" borderId="9" xfId="2" applyNumberFormat="1" applyFont="1" applyFill="1" applyBorder="1" applyAlignment="1">
      <alignment vertical="center"/>
    </xf>
    <xf numFmtId="165" fontId="53" fillId="6" borderId="10" xfId="2" applyNumberFormat="1" applyFont="1" applyFill="1" applyBorder="1" applyAlignment="1">
      <alignment vertical="center"/>
    </xf>
    <xf numFmtId="0" fontId="53" fillId="6" borderId="8" xfId="0" applyFont="1" applyFill="1" applyBorder="1" applyAlignment="1">
      <alignment horizontal="right" vertical="center"/>
    </xf>
    <xf numFmtId="165" fontId="53" fillId="6" borderId="9" xfId="2" applyNumberFormat="1" applyFont="1" applyFill="1" applyBorder="1" applyAlignment="1" applyProtection="1">
      <alignment horizontal="right"/>
    </xf>
    <xf numFmtId="165" fontId="53" fillId="0" borderId="9" xfId="2" applyNumberFormat="1" applyFont="1" applyFill="1" applyBorder="1" applyAlignment="1">
      <alignment horizontal="right" vertical="center"/>
    </xf>
    <xf numFmtId="165" fontId="53" fillId="0" borderId="10" xfId="2" applyNumberFormat="1" applyFont="1" applyFill="1" applyBorder="1" applyAlignment="1">
      <alignment horizontal="right" vertical="center"/>
    </xf>
    <xf numFmtId="2" fontId="53" fillId="0" borderId="5" xfId="2" applyNumberFormat="1" applyFont="1" applyFill="1" applyBorder="1" applyAlignment="1">
      <alignment horizontal="right" vertical="center"/>
    </xf>
    <xf numFmtId="2" fontId="53" fillId="6" borderId="7" xfId="2" applyNumberFormat="1" applyFont="1" applyFill="1" applyBorder="1" applyAlignment="1">
      <alignment horizontal="right" vertical="center"/>
    </xf>
    <xf numFmtId="165" fontId="53" fillId="0" borderId="4" xfId="2" applyNumberFormat="1" applyFont="1" applyFill="1" applyBorder="1" applyAlignment="1">
      <alignment horizontal="right" vertical="center"/>
    </xf>
    <xf numFmtId="166" fontId="53" fillId="6" borderId="2" xfId="27" applyNumberFormat="1" applyFont="1" applyFill="1" applyBorder="1" applyAlignment="1">
      <alignment vertical="center"/>
    </xf>
    <xf numFmtId="166" fontId="53" fillId="6" borderId="11" xfId="27" applyNumberFormat="1" applyFont="1" applyFill="1" applyBorder="1" applyAlignment="1">
      <alignment vertical="center"/>
    </xf>
    <xf numFmtId="165" fontId="53" fillId="6" borderId="11" xfId="2" applyNumberFormat="1" applyFont="1" applyFill="1" applyBorder="1" applyAlignment="1">
      <alignment vertical="center"/>
    </xf>
    <xf numFmtId="166" fontId="53" fillId="6" borderId="9" xfId="27" applyNumberFormat="1" applyFont="1" applyFill="1" applyBorder="1" applyAlignment="1">
      <alignment horizontal="center"/>
    </xf>
    <xf numFmtId="166" fontId="53" fillId="6" borderId="10" xfId="27" applyNumberFormat="1" applyFont="1" applyFill="1" applyBorder="1" applyAlignment="1">
      <alignment horizontal="center"/>
    </xf>
    <xf numFmtId="165" fontId="53" fillId="6" borderId="10" xfId="2" applyNumberFormat="1" applyFont="1" applyFill="1" applyBorder="1" applyAlignment="1">
      <alignment horizontal="center"/>
    </xf>
    <xf numFmtId="166" fontId="50" fillId="6" borderId="9" xfId="27" applyNumberFormat="1" applyFont="1" applyFill="1" applyBorder="1" applyAlignment="1">
      <alignment horizontal="center"/>
    </xf>
    <xf numFmtId="166" fontId="50" fillId="6" borderId="10" xfId="27" applyNumberFormat="1" applyFont="1" applyFill="1" applyBorder="1" applyAlignment="1">
      <alignment horizontal="center"/>
    </xf>
    <xf numFmtId="165" fontId="50" fillId="6" borderId="10" xfId="2" applyNumberFormat="1" applyFont="1" applyFill="1" applyBorder="1" applyAlignment="1">
      <alignment horizontal="center"/>
    </xf>
    <xf numFmtId="166" fontId="50" fillId="6" borderId="5" xfId="27" applyNumberFormat="1" applyFont="1" applyFill="1" applyBorder="1" applyAlignment="1">
      <alignment horizontal="center"/>
    </xf>
    <xf numFmtId="166" fontId="50" fillId="6" borderId="7" xfId="27" applyNumberFormat="1" applyFont="1" applyFill="1" applyBorder="1" applyAlignment="1">
      <alignment horizontal="center"/>
    </xf>
    <xf numFmtId="165" fontId="50" fillId="6" borderId="7" xfId="2" applyNumberFormat="1" applyFont="1" applyFill="1" applyBorder="1" applyAlignment="1">
      <alignment horizontal="center"/>
    </xf>
    <xf numFmtId="0" fontId="52" fillId="4" borderId="1" xfId="0" applyFont="1" applyFill="1" applyBorder="1" applyAlignment="1">
      <alignment horizontal="center" vertical="top"/>
    </xf>
    <xf numFmtId="0" fontId="52" fillId="4" borderId="4" xfId="0" applyFont="1" applyFill="1" applyBorder="1" applyAlignment="1">
      <alignment horizontal="center"/>
    </xf>
    <xf numFmtId="3" fontId="53" fillId="0" borderId="3" xfId="0" applyNumberFormat="1" applyFont="1" applyBorder="1" applyAlignment="1">
      <alignment horizontal="center" vertical="center"/>
    </xf>
    <xf numFmtId="0" fontId="50" fillId="2" borderId="12" xfId="0" applyFont="1" applyFill="1" applyBorder="1" applyAlignment="1">
      <alignment horizontal="center" vertical="center"/>
    </xf>
    <xf numFmtId="165" fontId="53" fillId="2" borderId="1" xfId="0" applyNumberFormat="1" applyFont="1" applyFill="1" applyBorder="1" applyAlignment="1">
      <alignment horizontal="center" vertical="center"/>
    </xf>
    <xf numFmtId="165" fontId="53" fillId="2" borderId="8" xfId="0" applyNumberFormat="1" applyFont="1" applyFill="1" applyBorder="1" applyAlignment="1">
      <alignment horizontal="center" vertical="center"/>
    </xf>
    <xf numFmtId="165" fontId="50" fillId="2" borderId="8" xfId="0" applyNumberFormat="1" applyFont="1" applyFill="1" applyBorder="1" applyAlignment="1">
      <alignment horizontal="center" vertical="center"/>
    </xf>
    <xf numFmtId="165" fontId="50" fillId="0" borderId="14" xfId="0" applyNumberFormat="1" applyFont="1" applyBorder="1" applyAlignment="1">
      <alignment horizontal="center" vertical="center"/>
    </xf>
    <xf numFmtId="165" fontId="50" fillId="0" borderId="15" xfId="0" applyNumberFormat="1" applyFont="1" applyBorder="1" applyAlignment="1">
      <alignment horizontal="center" vertical="center"/>
    </xf>
    <xf numFmtId="167" fontId="20" fillId="0" borderId="2" xfId="18" applyNumberFormat="1" applyFont="1" applyFill="1" applyBorder="1" applyAlignment="1">
      <alignment vertical="center"/>
    </xf>
    <xf numFmtId="167" fontId="20" fillId="0" borderId="3" xfId="18" applyNumberFormat="1" applyFont="1" applyFill="1" applyBorder="1" applyAlignment="1">
      <alignment vertical="center"/>
    </xf>
    <xf numFmtId="167" fontId="20" fillId="0" borderId="11" xfId="18" applyNumberFormat="1" applyFont="1" applyFill="1" applyBorder="1" applyAlignment="1">
      <alignment vertical="center"/>
    </xf>
    <xf numFmtId="165" fontId="20" fillId="0" borderId="0" xfId="0" applyNumberFormat="1" applyFont="1" applyAlignment="1">
      <alignment horizontal="center" vertical="center"/>
    </xf>
    <xf numFmtId="3" fontId="13" fillId="0" borderId="9" xfId="0" applyNumberFormat="1" applyFont="1" applyBorder="1" applyAlignment="1">
      <alignment horizontal="center"/>
    </xf>
    <xf numFmtId="3" fontId="13" fillId="0" borderId="10" xfId="0" applyNumberFormat="1" applyFont="1" applyBorder="1" applyAlignment="1">
      <alignment horizontal="center"/>
    </xf>
    <xf numFmtId="165" fontId="13" fillId="0" borderId="0" xfId="0" applyNumberFormat="1" applyFont="1" applyAlignment="1">
      <alignment horizontal="center"/>
    </xf>
    <xf numFmtId="167" fontId="20" fillId="0" borderId="9" xfId="18" applyNumberFormat="1" applyFont="1" applyFill="1" applyBorder="1" applyAlignment="1">
      <alignment vertical="center"/>
    </xf>
    <xf numFmtId="167" fontId="20" fillId="0" borderId="0" xfId="18" applyNumberFormat="1" applyFont="1" applyFill="1" applyBorder="1" applyAlignment="1">
      <alignment vertical="center"/>
    </xf>
    <xf numFmtId="167" fontId="20" fillId="0" borderId="10" xfId="18" applyNumberFormat="1" applyFont="1" applyFill="1" applyBorder="1" applyAlignment="1">
      <alignment vertical="center"/>
    </xf>
    <xf numFmtId="165" fontId="20" fillId="2" borderId="0" xfId="0" applyNumberFormat="1" applyFont="1" applyFill="1" applyAlignment="1">
      <alignment horizontal="center" vertical="center"/>
    </xf>
    <xf numFmtId="167" fontId="19" fillId="0" borderId="9" xfId="18" applyNumberFormat="1" applyFont="1" applyFill="1" applyBorder="1" applyAlignment="1">
      <alignment vertical="center"/>
    </xf>
    <xf numFmtId="167" fontId="19" fillId="0" borderId="0" xfId="18" applyNumberFormat="1" applyFont="1" applyFill="1" applyBorder="1" applyAlignment="1">
      <alignment vertical="center"/>
    </xf>
    <xf numFmtId="167" fontId="19" fillId="0" borderId="10" xfId="18" applyNumberFormat="1" applyFont="1" applyFill="1" applyBorder="1" applyAlignment="1">
      <alignment vertical="center"/>
    </xf>
    <xf numFmtId="165" fontId="19" fillId="2" borderId="0" xfId="0" applyNumberFormat="1" applyFont="1" applyFill="1" applyAlignment="1">
      <alignment horizontal="center" vertical="center"/>
    </xf>
    <xf numFmtId="3" fontId="2" fillId="0" borderId="9" xfId="0" applyNumberFormat="1" applyFont="1" applyBorder="1" applyAlignment="1">
      <alignment horizontal="center"/>
    </xf>
    <xf numFmtId="3" fontId="2" fillId="0" borderId="10" xfId="0" applyNumberFormat="1" applyFont="1" applyBorder="1" applyAlignment="1">
      <alignment horizontal="center"/>
    </xf>
    <xf numFmtId="165" fontId="2" fillId="0" borderId="0" xfId="0" applyNumberFormat="1" applyFont="1" applyAlignment="1">
      <alignment horizontal="center"/>
    </xf>
    <xf numFmtId="171" fontId="20" fillId="0" borderId="5" xfId="18" applyNumberFormat="1" applyFont="1" applyFill="1" applyBorder="1" applyAlignment="1">
      <alignment horizontal="right" vertical="center"/>
    </xf>
    <xf numFmtId="171" fontId="20" fillId="0" borderId="6" xfId="18" applyNumberFormat="1" applyFont="1" applyFill="1" applyBorder="1" applyAlignment="1">
      <alignment horizontal="right" vertical="center"/>
    </xf>
    <xf numFmtId="171" fontId="20" fillId="0" borderId="7" xfId="18" applyNumberFormat="1" applyFont="1" applyFill="1" applyBorder="1" applyAlignment="1">
      <alignment horizontal="right" vertical="center"/>
    </xf>
    <xf numFmtId="165" fontId="20" fillId="0" borderId="6" xfId="0" applyNumberFormat="1" applyFont="1" applyBorder="1" applyAlignment="1">
      <alignment horizontal="center" vertical="center"/>
    </xf>
    <xf numFmtId="0" fontId="13" fillId="0" borderId="5" xfId="0" applyFont="1" applyBorder="1" applyAlignment="1">
      <alignment horizontal="center"/>
    </xf>
    <xf numFmtId="0" fontId="13" fillId="0" borderId="7" xfId="0" applyFont="1" applyBorder="1" applyAlignment="1">
      <alignment horizontal="center"/>
    </xf>
    <xf numFmtId="165" fontId="13" fillId="0" borderId="6" xfId="0" applyNumberFormat="1" applyFont="1" applyBorder="1" applyAlignment="1">
      <alignment horizontal="center"/>
    </xf>
    <xf numFmtId="167" fontId="20" fillId="0" borderId="9" xfId="18" applyNumberFormat="1" applyFont="1" applyFill="1" applyBorder="1" applyAlignment="1">
      <alignment horizontal="right" vertical="center"/>
    </xf>
    <xf numFmtId="167" fontId="20" fillId="0" borderId="0" xfId="18" applyNumberFormat="1" applyFont="1" applyFill="1" applyBorder="1" applyAlignment="1">
      <alignment horizontal="right" vertical="center"/>
    </xf>
    <xf numFmtId="167" fontId="20" fillId="0" borderId="5" xfId="18" applyNumberFormat="1" applyFont="1" applyFill="1" applyBorder="1" applyAlignment="1">
      <alignment horizontal="right" vertical="center"/>
    </xf>
    <xf numFmtId="167" fontId="20" fillId="0" borderId="6" xfId="18" applyNumberFormat="1" applyFont="1" applyFill="1" applyBorder="1" applyAlignment="1">
      <alignment horizontal="right" vertical="center"/>
    </xf>
    <xf numFmtId="167" fontId="20" fillId="0" borderId="7" xfId="18" applyNumberFormat="1" applyFont="1" applyFill="1" applyBorder="1" applyAlignment="1">
      <alignment vertical="center"/>
    </xf>
    <xf numFmtId="165" fontId="20" fillId="2" borderId="6" xfId="0" applyNumberFormat="1" applyFont="1" applyFill="1" applyBorder="1" applyAlignment="1">
      <alignment horizontal="center" vertical="center"/>
    </xf>
    <xf numFmtId="3" fontId="13" fillId="0" borderId="5" xfId="0" applyNumberFormat="1" applyFont="1" applyBorder="1" applyAlignment="1">
      <alignment horizontal="center"/>
    </xf>
    <xf numFmtId="3" fontId="13" fillId="0" borderId="7" xfId="0" applyNumberFormat="1" applyFont="1" applyBorder="1" applyAlignment="1">
      <alignment horizontal="center"/>
    </xf>
    <xf numFmtId="167" fontId="20" fillId="0" borderId="10" xfId="18" applyNumberFormat="1" applyFont="1" applyFill="1" applyBorder="1" applyAlignment="1">
      <alignment horizontal="right" vertical="center"/>
    </xf>
    <xf numFmtId="0" fontId="20" fillId="0" borderId="0" xfId="0" applyFont="1" applyAlignment="1">
      <alignment horizontal="center" vertical="center"/>
    </xf>
    <xf numFmtId="0" fontId="2" fillId="0" borderId="9" xfId="0" applyFont="1" applyBorder="1" applyAlignment="1">
      <alignment horizontal="center"/>
    </xf>
    <xf numFmtId="0" fontId="2" fillId="0" borderId="10" xfId="0" applyFont="1" applyBorder="1" applyAlignment="1">
      <alignment horizontal="center"/>
    </xf>
    <xf numFmtId="10" fontId="20" fillId="0" borderId="9" xfId="19" applyNumberFormat="1" applyFont="1" applyBorder="1" applyAlignment="1">
      <alignment horizontal="right" vertical="center"/>
    </xf>
    <xf numFmtId="10" fontId="20" fillId="0" borderId="0" xfId="19" applyNumberFormat="1" applyFont="1" applyAlignment="1">
      <alignment horizontal="right" vertical="center"/>
    </xf>
    <xf numFmtId="10" fontId="20" fillId="0" borderId="10" xfId="19" applyNumberFormat="1" applyFont="1" applyBorder="1" applyAlignment="1">
      <alignment horizontal="right" vertical="center"/>
    </xf>
    <xf numFmtId="165" fontId="13" fillId="0" borderId="9" xfId="0" applyNumberFormat="1" applyFont="1" applyBorder="1" applyAlignment="1">
      <alignment horizontal="center"/>
    </xf>
    <xf numFmtId="165" fontId="13" fillId="0" borderId="10" xfId="0" applyNumberFormat="1" applyFont="1" applyBorder="1" applyAlignment="1">
      <alignment horizontal="center"/>
    </xf>
    <xf numFmtId="165" fontId="20" fillId="0" borderId="9" xfId="19" applyNumberFormat="1" applyFont="1" applyBorder="1" applyAlignment="1">
      <alignment horizontal="right" vertical="center"/>
    </xf>
    <xf numFmtId="165" fontId="20" fillId="0" borderId="0" xfId="19" applyNumberFormat="1" applyFont="1" applyAlignment="1">
      <alignment horizontal="right" vertical="center"/>
    </xf>
    <xf numFmtId="165" fontId="20" fillId="0" borderId="10" xfId="19" applyNumberFormat="1" applyFont="1" applyBorder="1" applyAlignment="1">
      <alignment horizontal="right" vertical="center"/>
    </xf>
    <xf numFmtId="165" fontId="20" fillId="0" borderId="5" xfId="19" applyNumberFormat="1" applyFont="1" applyBorder="1" applyAlignment="1">
      <alignment horizontal="right" vertical="center"/>
    </xf>
    <xf numFmtId="165" fontId="20" fillId="0" borderId="6" xfId="19" applyNumberFormat="1" applyFont="1" applyBorder="1" applyAlignment="1">
      <alignment horizontal="right" vertical="center"/>
    </xf>
    <xf numFmtId="165" fontId="20" fillId="0" borderId="7" xfId="19" applyNumberFormat="1" applyFont="1" applyBorder="1" applyAlignment="1">
      <alignment horizontal="right" vertical="center"/>
    </xf>
    <xf numFmtId="0" fontId="20" fillId="0" borderId="6" xfId="0" applyFont="1" applyBorder="1" applyAlignment="1">
      <alignment horizontal="center" vertical="center"/>
    </xf>
    <xf numFmtId="165" fontId="13" fillId="0" borderId="5" xfId="0" applyNumberFormat="1" applyFont="1" applyBorder="1" applyAlignment="1">
      <alignment horizontal="center"/>
    </xf>
    <xf numFmtId="165" fontId="13" fillId="0" borderId="7" xfId="0" applyNumberFormat="1" applyFont="1" applyBorder="1" applyAlignment="1">
      <alignment horizontal="center"/>
    </xf>
    <xf numFmtId="165" fontId="2" fillId="0" borderId="9" xfId="0" applyNumberFormat="1" applyFont="1" applyBorder="1" applyAlignment="1">
      <alignment horizontal="center"/>
    </xf>
    <xf numFmtId="165" fontId="2" fillId="0" borderId="10" xfId="0" applyNumberFormat="1" applyFont="1" applyBorder="1" applyAlignment="1">
      <alignment horizontal="center"/>
    </xf>
    <xf numFmtId="10" fontId="20" fillId="0" borderId="5" xfId="19" applyNumberFormat="1" applyFont="1" applyBorder="1" applyAlignment="1">
      <alignment horizontal="right" vertical="center"/>
    </xf>
    <xf numFmtId="10" fontId="20" fillId="0" borderId="6" xfId="19" applyNumberFormat="1" applyFont="1" applyBorder="1" applyAlignment="1">
      <alignment horizontal="right" vertical="center"/>
    </xf>
    <xf numFmtId="10" fontId="20" fillId="0" borderId="7" xfId="19" applyNumberFormat="1" applyFont="1" applyBorder="1" applyAlignment="1">
      <alignment horizontal="right" vertical="center"/>
    </xf>
    <xf numFmtId="165" fontId="20" fillId="0" borderId="9" xfId="20" applyNumberFormat="1" applyFont="1" applyFill="1" applyBorder="1" applyAlignment="1">
      <alignment horizontal="right" vertical="center"/>
    </xf>
    <xf numFmtId="165" fontId="20" fillId="0" borderId="0" xfId="20" applyNumberFormat="1" applyFont="1" applyFill="1" applyBorder="1" applyAlignment="1">
      <alignment horizontal="right" vertical="center"/>
    </xf>
    <xf numFmtId="165" fontId="20" fillId="0" borderId="10" xfId="20" applyNumberFormat="1" applyFont="1" applyFill="1" applyBorder="1" applyAlignment="1">
      <alignment horizontal="right" vertical="center"/>
    </xf>
    <xf numFmtId="165" fontId="20" fillId="0" borderId="5" xfId="20" applyNumberFormat="1" applyFont="1" applyFill="1" applyBorder="1" applyAlignment="1">
      <alignment horizontal="right" vertical="center"/>
    </xf>
    <xf numFmtId="165" fontId="20" fillId="0" borderId="6" xfId="20" applyNumberFormat="1" applyFont="1" applyFill="1" applyBorder="1" applyAlignment="1">
      <alignment horizontal="right" vertical="center"/>
    </xf>
    <xf numFmtId="165" fontId="20" fillId="0" borderId="7" xfId="20" applyNumberFormat="1" applyFont="1" applyFill="1" applyBorder="1" applyAlignment="1">
      <alignment horizontal="right" vertical="center"/>
    </xf>
    <xf numFmtId="165" fontId="13" fillId="0" borderId="2" xfId="0" applyNumberFormat="1" applyFont="1" applyBorder="1" applyAlignment="1">
      <alignment horizontal="center"/>
    </xf>
    <xf numFmtId="10" fontId="20" fillId="0" borderId="9" xfId="20" applyNumberFormat="1" applyFont="1" applyFill="1" applyBorder="1" applyAlignment="1">
      <alignment horizontal="right" vertical="center"/>
    </xf>
    <xf numFmtId="10" fontId="20" fillId="0" borderId="0" xfId="20" applyNumberFormat="1" applyFont="1" applyFill="1" applyBorder="1" applyAlignment="1">
      <alignment horizontal="right" vertical="center"/>
    </xf>
    <xf numFmtId="10" fontId="20" fillId="0" borderId="10" xfId="20" applyNumberFormat="1" applyFont="1" applyFill="1" applyBorder="1" applyAlignment="1">
      <alignment horizontal="right" vertical="center"/>
    </xf>
    <xf numFmtId="10" fontId="20" fillId="0" borderId="5" xfId="20" applyNumberFormat="1" applyFont="1" applyFill="1" applyBorder="1" applyAlignment="1">
      <alignment horizontal="right" vertical="center"/>
    </xf>
    <xf numFmtId="10" fontId="20" fillId="0" borderId="6" xfId="20" applyNumberFormat="1" applyFont="1" applyFill="1" applyBorder="1" applyAlignment="1">
      <alignment horizontal="right" vertical="center"/>
    </xf>
    <xf numFmtId="10" fontId="20" fillId="0" borderId="7" xfId="20" applyNumberFormat="1" applyFont="1" applyFill="1" applyBorder="1" applyAlignment="1">
      <alignment horizontal="right" vertical="center"/>
    </xf>
    <xf numFmtId="165" fontId="13" fillId="0" borderId="11" xfId="0" applyNumberFormat="1" applyFont="1" applyBorder="1" applyAlignment="1">
      <alignment horizontal="center"/>
    </xf>
    <xf numFmtId="165" fontId="13" fillId="0" borderId="3" xfId="0" applyNumberFormat="1" applyFont="1" applyBorder="1" applyAlignment="1">
      <alignment horizontal="center"/>
    </xf>
    <xf numFmtId="167" fontId="20" fillId="0" borderId="14" xfId="18" applyNumberFormat="1" applyFont="1" applyFill="1" applyBorder="1" applyAlignment="1">
      <alignment horizontal="right"/>
    </xf>
    <xf numFmtId="167" fontId="20" fillId="0" borderId="13" xfId="18" applyNumberFormat="1" applyFont="1" applyFill="1" applyBorder="1" applyAlignment="1">
      <alignment horizontal="right"/>
    </xf>
    <xf numFmtId="167" fontId="20" fillId="0" borderId="15" xfId="18" applyNumberFormat="1" applyFont="1" applyFill="1" applyBorder="1" applyAlignment="1">
      <alignment horizontal="right"/>
    </xf>
    <xf numFmtId="165" fontId="20" fillId="0" borderId="13" xfId="0" applyNumberFormat="1" applyFont="1" applyBorder="1" applyAlignment="1">
      <alignment horizontal="center"/>
    </xf>
    <xf numFmtId="0" fontId="13" fillId="0" borderId="14" xfId="0" applyFont="1" applyBorder="1" applyAlignment="1">
      <alignment horizontal="center"/>
    </xf>
    <xf numFmtId="0" fontId="13" fillId="0" borderId="15" xfId="0" applyFont="1" applyBorder="1" applyAlignment="1">
      <alignment horizontal="center"/>
    </xf>
    <xf numFmtId="165" fontId="13" fillId="0" borderId="13" xfId="0" applyNumberFormat="1" applyFont="1" applyBorder="1" applyAlignment="1">
      <alignment horizontal="center"/>
    </xf>
    <xf numFmtId="167" fontId="19" fillId="0" borderId="2" xfId="18" applyNumberFormat="1" applyFont="1" applyFill="1" applyBorder="1" applyAlignment="1">
      <alignment horizontal="right"/>
    </xf>
    <xf numFmtId="167" fontId="19" fillId="0" borderId="3" xfId="18" applyNumberFormat="1" applyFont="1" applyFill="1" applyBorder="1" applyAlignment="1">
      <alignment horizontal="right"/>
    </xf>
    <xf numFmtId="167" fontId="19" fillId="0" borderId="11" xfId="18" applyNumberFormat="1" applyFont="1" applyFill="1" applyBorder="1" applyAlignment="1">
      <alignment horizontal="right"/>
    </xf>
    <xf numFmtId="165" fontId="19" fillId="0" borderId="3" xfId="0" applyNumberFormat="1" applyFont="1" applyBorder="1" applyAlignment="1">
      <alignment horizontal="center"/>
    </xf>
    <xf numFmtId="167" fontId="20" fillId="0" borderId="9" xfId="18" applyNumberFormat="1" applyFont="1" applyFill="1" applyBorder="1" applyAlignment="1">
      <alignment horizontal="right"/>
    </xf>
    <xf numFmtId="167" fontId="20" fillId="0" borderId="0" xfId="18" applyNumberFormat="1" applyFont="1" applyFill="1" applyBorder="1" applyAlignment="1">
      <alignment horizontal="right"/>
    </xf>
    <xf numFmtId="167" fontId="20" fillId="0" borderId="10" xfId="18" applyNumberFormat="1" applyFont="1" applyFill="1" applyBorder="1" applyAlignment="1">
      <alignment horizontal="right"/>
    </xf>
    <xf numFmtId="165" fontId="20" fillId="0" borderId="0" xfId="0" applyNumberFormat="1" applyFont="1" applyAlignment="1">
      <alignment horizontal="center"/>
    </xf>
    <xf numFmtId="167" fontId="20" fillId="0" borderId="6" xfId="18" applyNumberFormat="1" applyFont="1" applyFill="1" applyBorder="1" applyAlignment="1">
      <alignment horizontal="right"/>
    </xf>
    <xf numFmtId="167" fontId="20" fillId="0" borderId="7" xfId="18" applyNumberFormat="1" applyFont="1" applyFill="1" applyBorder="1" applyAlignment="1">
      <alignment horizontal="right"/>
    </xf>
    <xf numFmtId="165" fontId="20" fillId="0" borderId="6" xfId="0" applyNumberFormat="1" applyFont="1" applyBorder="1" applyAlignment="1">
      <alignment horizontal="center"/>
    </xf>
    <xf numFmtId="6" fontId="33" fillId="4" borderId="0" xfId="0" quotePrefix="1" applyNumberFormat="1" applyFont="1" applyFill="1" applyBorder="1" applyAlignment="1">
      <alignment vertical="center"/>
    </xf>
    <xf numFmtId="0" fontId="33" fillId="4" borderId="9" xfId="0" applyFont="1" applyFill="1" applyBorder="1" applyAlignment="1">
      <alignment horizontal="center"/>
    </xf>
    <xf numFmtId="0" fontId="33" fillId="4" borderId="0" xfId="0" applyFont="1" applyFill="1" applyBorder="1" applyAlignment="1">
      <alignment horizontal="center"/>
    </xf>
    <xf numFmtId="0" fontId="58" fillId="3" borderId="9" xfId="0" quotePrefix="1" applyFont="1" applyFill="1" applyBorder="1" applyAlignment="1">
      <alignment horizontal="center"/>
    </xf>
    <xf numFmtId="0" fontId="58" fillId="3" borderId="10" xfId="0" quotePrefix="1" applyFont="1" applyFill="1" applyBorder="1" applyAlignment="1">
      <alignment horizontal="center"/>
    </xf>
    <xf numFmtId="0" fontId="58" fillId="3" borderId="0" xfId="0" applyFont="1" applyFill="1" applyBorder="1" applyAlignment="1">
      <alignment horizontal="center"/>
    </xf>
    <xf numFmtId="0" fontId="1" fillId="3" borderId="0" xfId="0" applyFont="1" applyFill="1" applyBorder="1"/>
    <xf numFmtId="0" fontId="33" fillId="4" borderId="10" xfId="0" applyFont="1" applyFill="1" applyBorder="1" applyAlignment="1">
      <alignment horizontal="center"/>
    </xf>
    <xf numFmtId="0" fontId="58" fillId="3" borderId="5" xfId="0" applyFont="1" applyFill="1" applyBorder="1" applyAlignment="1">
      <alignment horizontal="center"/>
    </xf>
    <xf numFmtId="165" fontId="54" fillId="0" borderId="0" xfId="0" applyNumberFormat="1" applyFont="1" applyAlignment="1">
      <alignment horizontal="center"/>
    </xf>
    <xf numFmtId="165" fontId="54" fillId="0" borderId="6" xfId="0" applyNumberFormat="1" applyFont="1" applyBorder="1" applyAlignment="1">
      <alignment horizontal="center"/>
    </xf>
    <xf numFmtId="165" fontId="55" fillId="0" borderId="13" xfId="0" applyNumberFormat="1" applyFont="1" applyBorder="1" applyAlignment="1">
      <alignment horizontal="center"/>
    </xf>
    <xf numFmtId="0" fontId="22" fillId="0" borderId="0" xfId="0" applyFont="1" applyAlignment="1">
      <alignment horizontal="left" vertical="top" wrapText="1"/>
    </xf>
    <xf numFmtId="0" fontId="58" fillId="3" borderId="9" xfId="0" applyFont="1" applyFill="1" applyBorder="1" applyAlignment="1">
      <alignment horizontal="center"/>
    </xf>
    <xf numFmtId="0" fontId="58" fillId="3" borderId="10" xfId="0" applyFont="1" applyFill="1" applyBorder="1" applyAlignment="1">
      <alignment horizontal="center"/>
    </xf>
    <xf numFmtId="0" fontId="33" fillId="4" borderId="9" xfId="0" applyFont="1" applyFill="1" applyBorder="1" applyAlignment="1">
      <alignment horizontal="center" vertical="top"/>
    </xf>
    <xf numFmtId="0" fontId="33" fillId="4" borderId="0" xfId="0" applyFont="1" applyFill="1" applyAlignment="1">
      <alignment horizontal="center" vertical="top"/>
    </xf>
    <xf numFmtId="0" fontId="33" fillId="4" borderId="0" xfId="0" applyFont="1" applyFill="1" applyBorder="1" applyAlignment="1">
      <alignment horizontal="center" vertical="top"/>
    </xf>
    <xf numFmtId="0" fontId="33" fillId="4" borderId="10" xfId="0" applyFont="1" applyFill="1" applyBorder="1" applyAlignment="1">
      <alignment horizontal="center" vertical="top"/>
    </xf>
    <xf numFmtId="0" fontId="51" fillId="3" borderId="9" xfId="0" applyFont="1" applyFill="1" applyBorder="1" applyAlignment="1">
      <alignment horizontal="center"/>
    </xf>
    <xf numFmtId="0" fontId="51" fillId="3" borderId="10" xfId="0" applyFont="1" applyFill="1" applyBorder="1" applyAlignment="1">
      <alignment horizontal="center"/>
    </xf>
    <xf numFmtId="0" fontId="24" fillId="3" borderId="9" xfId="0" applyFont="1" applyFill="1" applyBorder="1" applyAlignment="1">
      <alignment horizontal="center"/>
    </xf>
    <xf numFmtId="0" fontId="24" fillId="3" borderId="0" xfId="0" applyFont="1" applyFill="1" applyAlignment="1">
      <alignment horizontal="center"/>
    </xf>
    <xf numFmtId="0" fontId="24" fillId="3" borderId="10" xfId="0" applyFont="1" applyFill="1" applyBorder="1" applyAlignment="1">
      <alignment horizontal="center"/>
    </xf>
    <xf numFmtId="0" fontId="6" fillId="0" borderId="0" xfId="0" applyFont="1" applyAlignment="1">
      <alignment horizontal="left" vertical="center" wrapText="1"/>
    </xf>
    <xf numFmtId="0" fontId="24" fillId="3" borderId="9" xfId="0" applyFont="1" applyFill="1" applyBorder="1" applyAlignment="1">
      <alignment horizontal="center" vertical="top"/>
    </xf>
    <xf numFmtId="0" fontId="24" fillId="3" borderId="0" xfId="0" applyFont="1" applyFill="1" applyAlignment="1">
      <alignment horizontal="center" vertical="top"/>
    </xf>
    <xf numFmtId="0" fontId="24" fillId="3" borderId="10" xfId="0" applyFont="1" applyFill="1" applyBorder="1" applyAlignment="1">
      <alignment horizontal="center" vertical="top"/>
    </xf>
    <xf numFmtId="0" fontId="51" fillId="3" borderId="0" xfId="0" applyFont="1" applyFill="1" applyBorder="1" applyAlignment="1">
      <alignment horizontal="center"/>
    </xf>
    <xf numFmtId="0" fontId="24" fillId="3" borderId="2" xfId="0" applyFont="1" applyFill="1" applyBorder="1" applyAlignment="1">
      <alignment horizontal="center"/>
    </xf>
    <xf numFmtId="0" fontId="24" fillId="3" borderId="3" xfId="0" applyFont="1" applyFill="1" applyBorder="1" applyAlignment="1">
      <alignment horizontal="center"/>
    </xf>
    <xf numFmtId="0" fontId="24" fillId="3" borderId="11" xfId="0" applyFont="1" applyFill="1" applyBorder="1" applyAlignment="1">
      <alignment horizontal="center"/>
    </xf>
    <xf numFmtId="0" fontId="24" fillId="3" borderId="9" xfId="0" applyFont="1" applyFill="1" applyBorder="1" applyAlignment="1">
      <alignment horizontal="center" vertical="center" wrapText="1"/>
    </xf>
    <xf numFmtId="0" fontId="24" fillId="3" borderId="10" xfId="0" applyFont="1" applyFill="1" applyBorder="1" applyAlignment="1">
      <alignment horizontal="center" vertical="center" wrapText="1"/>
    </xf>
    <xf numFmtId="0" fontId="24" fillId="3" borderId="2" xfId="0" applyFont="1" applyFill="1" applyBorder="1" applyAlignment="1">
      <alignment horizontal="center" vertical="center" wrapText="1"/>
    </xf>
    <xf numFmtId="0" fontId="24" fillId="3" borderId="3" xfId="0" applyFont="1" applyFill="1" applyBorder="1" applyAlignment="1">
      <alignment horizontal="center" vertical="center" wrapText="1"/>
    </xf>
    <xf numFmtId="0" fontId="24" fillId="3" borderId="0" xfId="0" applyFont="1" applyFill="1" applyAlignment="1">
      <alignment horizontal="center" vertical="center" wrapText="1"/>
    </xf>
    <xf numFmtId="0" fontId="36" fillId="3" borderId="9" xfId="0" applyFont="1" applyFill="1" applyBorder="1" applyAlignment="1">
      <alignment horizontal="center"/>
    </xf>
    <xf numFmtId="0" fontId="36" fillId="3" borderId="0" xfId="0" applyFont="1" applyFill="1" applyAlignment="1">
      <alignment horizontal="center"/>
    </xf>
    <xf numFmtId="0" fontId="36" fillId="3" borderId="9" xfId="0" applyFont="1" applyFill="1" applyBorder="1" applyAlignment="1">
      <alignment horizontal="center" vertical="center"/>
    </xf>
    <xf numFmtId="0" fontId="36" fillId="3" borderId="0" xfId="0" applyFont="1" applyFill="1" applyAlignment="1">
      <alignment horizontal="center" vertical="center"/>
    </xf>
    <xf numFmtId="0" fontId="24" fillId="3" borderId="1" xfId="0" applyFont="1" applyFill="1" applyBorder="1" applyAlignment="1">
      <alignment horizontal="left" vertical="top" wrapText="1"/>
    </xf>
    <xf numFmtId="0" fontId="24" fillId="3" borderId="8" xfId="0" applyFont="1" applyFill="1" applyBorder="1" applyAlignment="1">
      <alignment horizontal="left" vertical="top" wrapText="1"/>
    </xf>
    <xf numFmtId="0" fontId="24" fillId="3" borderId="2" xfId="0" applyFont="1" applyFill="1" applyBorder="1" applyAlignment="1">
      <alignment horizontal="center" vertical="center"/>
    </xf>
    <xf numFmtId="0" fontId="24" fillId="3" borderId="11" xfId="0" applyFont="1" applyFill="1" applyBorder="1" applyAlignment="1">
      <alignment horizontal="center" vertical="center"/>
    </xf>
    <xf numFmtId="0" fontId="24" fillId="3" borderId="9" xfId="0" applyFont="1" applyFill="1" applyBorder="1" applyAlignment="1">
      <alignment horizontal="center" vertical="center"/>
    </xf>
    <xf numFmtId="0" fontId="24" fillId="3" borderId="10" xfId="0" applyFont="1" applyFill="1" applyBorder="1" applyAlignment="1">
      <alignment horizontal="center" vertical="center"/>
    </xf>
    <xf numFmtId="0" fontId="24" fillId="4" borderId="11" xfId="0" applyFont="1" applyFill="1" applyBorder="1" applyAlignment="1">
      <alignment horizontal="left" vertical="top" wrapText="1"/>
    </xf>
    <xf numFmtId="0" fontId="24" fillId="4" borderId="10" xfId="0" applyFont="1" applyFill="1" applyBorder="1" applyAlignment="1">
      <alignment horizontal="left" vertical="top" wrapText="1"/>
    </xf>
    <xf numFmtId="0" fontId="24" fillId="4" borderId="9" xfId="0" applyFont="1" applyFill="1" applyBorder="1" applyAlignment="1">
      <alignment horizontal="center" vertical="center"/>
    </xf>
    <xf numFmtId="0" fontId="24" fillId="4" borderId="0" xfId="0" applyFont="1" applyFill="1" applyAlignment="1">
      <alignment horizontal="center" vertical="center"/>
    </xf>
    <xf numFmtId="0" fontId="24" fillId="4" borderId="10" xfId="0" applyFont="1" applyFill="1" applyBorder="1" applyAlignment="1">
      <alignment horizontal="center" vertical="center"/>
    </xf>
    <xf numFmtId="0" fontId="24" fillId="4" borderId="2" xfId="0" applyFont="1" applyFill="1" applyBorder="1" applyAlignment="1">
      <alignment horizontal="center" vertical="center" wrapText="1"/>
    </xf>
    <xf numFmtId="0" fontId="24" fillId="4" borderId="11" xfId="0" applyFont="1" applyFill="1" applyBorder="1" applyAlignment="1">
      <alignment horizontal="center" vertical="center" wrapText="1"/>
    </xf>
    <xf numFmtId="0" fontId="24" fillId="4" borderId="9" xfId="0" applyFont="1" applyFill="1" applyBorder="1" applyAlignment="1">
      <alignment horizontal="center" vertical="center" wrapText="1"/>
    </xf>
    <xf numFmtId="0" fontId="24" fillId="4" borderId="10" xfId="0" applyFont="1" applyFill="1" applyBorder="1" applyAlignment="1">
      <alignment horizontal="center" vertical="center" wrapText="1"/>
    </xf>
    <xf numFmtId="0" fontId="37" fillId="4" borderId="0" xfId="0" applyFont="1" applyFill="1" applyAlignment="1">
      <alignment horizontal="center" vertical="top"/>
    </xf>
    <xf numFmtId="0" fontId="37" fillId="4" borderId="10" xfId="0" applyFont="1" applyFill="1" applyBorder="1" applyAlignment="1">
      <alignment horizontal="center" vertical="top"/>
    </xf>
    <xf numFmtId="0" fontId="36" fillId="4" borderId="9" xfId="0" applyFont="1" applyFill="1" applyBorder="1" applyAlignment="1">
      <alignment horizontal="center" vertical="center"/>
    </xf>
    <xf numFmtId="0" fontId="36" fillId="4" borderId="0" xfId="0" applyFont="1" applyFill="1" applyAlignment="1">
      <alignment horizontal="center" vertical="center"/>
    </xf>
    <xf numFmtId="0" fontId="36" fillId="4" borderId="10" xfId="0" applyFont="1" applyFill="1" applyBorder="1" applyAlignment="1">
      <alignment horizontal="center" vertical="center"/>
    </xf>
    <xf numFmtId="0" fontId="24" fillId="4" borderId="0" xfId="0" applyFont="1" applyFill="1" applyBorder="1" applyAlignment="1">
      <alignment horizontal="center" vertical="center"/>
    </xf>
    <xf numFmtId="0" fontId="24" fillId="4" borderId="2" xfId="0" applyFont="1" applyFill="1" applyBorder="1" applyAlignment="1">
      <alignment horizontal="center" vertical="center"/>
    </xf>
    <xf numFmtId="0" fontId="24" fillId="4" borderId="3" xfId="0" applyFont="1" applyFill="1" applyBorder="1" applyAlignment="1">
      <alignment horizontal="center" vertical="center"/>
    </xf>
    <xf numFmtId="0" fontId="24" fillId="4" borderId="2" xfId="0" applyFont="1" applyFill="1" applyBorder="1" applyAlignment="1">
      <alignment horizontal="center" vertical="top"/>
    </xf>
    <xf numFmtId="0" fontId="24" fillId="4" borderId="3" xfId="0" applyFont="1" applyFill="1" applyBorder="1" applyAlignment="1">
      <alignment horizontal="center" vertical="top"/>
    </xf>
    <xf numFmtId="0" fontId="24" fillId="4" borderId="11" xfId="0" applyFont="1" applyFill="1" applyBorder="1" applyAlignment="1">
      <alignment horizontal="center" vertical="top"/>
    </xf>
    <xf numFmtId="0" fontId="24" fillId="3" borderId="2" xfId="0" applyFont="1" applyFill="1" applyBorder="1" applyAlignment="1">
      <alignment horizontal="center" vertical="top"/>
    </xf>
    <xf numFmtId="0" fontId="24" fillId="3" borderId="3" xfId="0" applyFont="1" applyFill="1" applyBorder="1" applyAlignment="1">
      <alignment horizontal="center" vertical="top"/>
    </xf>
    <xf numFmtId="0" fontId="24" fillId="3" borderId="11" xfId="0" applyFont="1" applyFill="1" applyBorder="1" applyAlignment="1">
      <alignment horizontal="center" vertical="top"/>
    </xf>
    <xf numFmtId="0" fontId="51" fillId="3" borderId="9" xfId="0" applyFont="1" applyFill="1" applyBorder="1" applyAlignment="1">
      <alignment horizontal="center" vertical="center"/>
    </xf>
    <xf numFmtId="0" fontId="51" fillId="3" borderId="10"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 xfId="0" applyFont="1" applyFill="1" applyBorder="1" applyAlignment="1">
      <alignment horizontal="left" vertical="center" wrapText="1"/>
    </xf>
    <xf numFmtId="0" fontId="24" fillId="3" borderId="8" xfId="0" applyFont="1" applyFill="1" applyBorder="1" applyAlignment="1">
      <alignment horizontal="left" vertical="center" wrapText="1"/>
    </xf>
    <xf numFmtId="0" fontId="40" fillId="2" borderId="0" xfId="0" applyFont="1" applyFill="1" applyAlignment="1">
      <alignment horizontal="left" vertical="center"/>
    </xf>
    <xf numFmtId="0" fontId="22" fillId="2" borderId="0" xfId="0" applyFont="1" applyFill="1" applyAlignment="1">
      <alignment horizontal="left" vertical="center"/>
    </xf>
    <xf numFmtId="0" fontId="73" fillId="0" borderId="3" xfId="0" applyFont="1" applyBorder="1" applyAlignment="1">
      <alignment horizontal="center" vertical="center"/>
    </xf>
    <xf numFmtId="0" fontId="73" fillId="0" borderId="6" xfId="0" applyFont="1" applyBorder="1" applyAlignment="1">
      <alignment horizontal="center" vertical="center"/>
    </xf>
    <xf numFmtId="0" fontId="73" fillId="0" borderId="11" xfId="0" applyFont="1" applyBorder="1" applyAlignment="1">
      <alignment horizontal="center" vertical="center"/>
    </xf>
    <xf numFmtId="0" fontId="73" fillId="0" borderId="7" xfId="0" applyFont="1" applyBorder="1" applyAlignment="1">
      <alignment horizontal="center" vertical="center"/>
    </xf>
    <xf numFmtId="0" fontId="73" fillId="0" borderId="2" xfId="0" applyFont="1" applyBorder="1" applyAlignment="1">
      <alignment horizontal="center" vertical="center"/>
    </xf>
    <xf numFmtId="0" fontId="73" fillId="0" borderId="5" xfId="0" applyFont="1" applyBorder="1" applyAlignment="1">
      <alignment horizontal="center" vertical="center"/>
    </xf>
    <xf numFmtId="0" fontId="34" fillId="2" borderId="0" xfId="0" applyFont="1" applyFill="1" applyAlignment="1">
      <alignment horizontal="left" vertical="center" wrapText="1"/>
    </xf>
    <xf numFmtId="0" fontId="22" fillId="2" borderId="0" xfId="0" applyFont="1" applyFill="1" applyAlignment="1">
      <alignment horizontal="left" wrapText="1"/>
    </xf>
    <xf numFmtId="0" fontId="22" fillId="2" borderId="0" xfId="0" applyFont="1" applyFill="1" applyAlignment="1">
      <alignment horizontal="left" vertical="center" wrapText="1"/>
    </xf>
    <xf numFmtId="0" fontId="6" fillId="2" borderId="0" xfId="0" applyFont="1" applyFill="1" applyAlignment="1">
      <alignment horizontal="left" vertical="center" wrapText="1"/>
    </xf>
    <xf numFmtId="0" fontId="73" fillId="0" borderId="2" xfId="0" applyFont="1" applyBorder="1" applyAlignment="1">
      <alignment horizontal="center" vertical="center" wrapText="1"/>
    </xf>
    <xf numFmtId="0" fontId="73" fillId="0" borderId="5" xfId="0" applyFont="1" applyBorder="1" applyAlignment="1">
      <alignment horizontal="center" vertical="center" wrapText="1"/>
    </xf>
    <xf numFmtId="0" fontId="26" fillId="0" borderId="0" xfId="0" applyFont="1" applyAlignment="1">
      <alignment vertical="center"/>
    </xf>
    <xf numFmtId="0" fontId="22" fillId="0" borderId="0" xfId="0" applyFont="1" applyAlignment="1"/>
    <xf numFmtId="0" fontId="34" fillId="0" borderId="0" xfId="0" applyFont="1" applyAlignment="1"/>
    <xf numFmtId="0" fontId="34" fillId="0" borderId="0" xfId="0" applyFont="1" applyAlignment="1">
      <alignment horizontal="left" vertical="top" wrapText="1"/>
    </xf>
    <xf numFmtId="0" fontId="34" fillId="0" borderId="0" xfId="0" applyFont="1" applyAlignment="1">
      <alignment horizontal="left" wrapText="1"/>
    </xf>
    <xf numFmtId="0" fontId="22" fillId="0" borderId="0" xfId="0" applyFont="1" applyAlignment="1">
      <alignment horizontal="left" vertical="center" wrapText="1"/>
    </xf>
    <xf numFmtId="0" fontId="33" fillId="4" borderId="2" xfId="0" applyFont="1" applyFill="1" applyBorder="1" applyAlignment="1">
      <alignment horizontal="center" vertical="center"/>
    </xf>
    <xf numFmtId="0" fontId="33" fillId="4" borderId="3" xfId="0" applyFont="1" applyFill="1" applyBorder="1" applyAlignment="1">
      <alignment horizontal="center" vertical="center"/>
    </xf>
    <xf numFmtId="0" fontId="33" fillId="4" borderId="11" xfId="0" applyFont="1" applyFill="1" applyBorder="1" applyAlignment="1">
      <alignment horizontal="center" vertical="center"/>
    </xf>
    <xf numFmtId="0" fontId="33" fillId="4" borderId="2" xfId="0" applyFont="1" applyFill="1" applyBorder="1" applyAlignment="1">
      <alignment horizontal="center" vertical="top"/>
    </xf>
    <xf numFmtId="0" fontId="33" fillId="4" borderId="3" xfId="0" applyFont="1" applyFill="1" applyBorder="1" applyAlignment="1">
      <alignment horizontal="center" vertical="top"/>
    </xf>
    <xf numFmtId="0" fontId="33" fillId="4" borderId="11" xfId="0" applyFont="1" applyFill="1" applyBorder="1" applyAlignment="1">
      <alignment horizontal="center" vertical="top"/>
    </xf>
    <xf numFmtId="0" fontId="52" fillId="4" borderId="2" xfId="0" applyFont="1" applyFill="1" applyBorder="1" applyAlignment="1">
      <alignment horizontal="center" vertical="top"/>
    </xf>
    <xf numFmtId="0" fontId="52" fillId="4" borderId="3" xfId="0" applyFont="1" applyFill="1" applyBorder="1" applyAlignment="1">
      <alignment horizontal="center" vertical="top"/>
    </xf>
    <xf numFmtId="0" fontId="12" fillId="4" borderId="0" xfId="0" applyFont="1" applyFill="1" applyAlignment="1">
      <alignment horizontal="center" vertical="center"/>
    </xf>
    <xf numFmtId="0" fontId="12" fillId="4" borderId="6" xfId="0" applyFont="1" applyFill="1" applyBorder="1" applyAlignment="1">
      <alignment horizontal="center" vertical="center"/>
    </xf>
    <xf numFmtId="0" fontId="51" fillId="3" borderId="2" xfId="0" applyFont="1" applyFill="1" applyBorder="1" applyAlignment="1">
      <alignment horizontal="center" vertical="center"/>
    </xf>
    <xf numFmtId="0" fontId="51" fillId="3" borderId="11" xfId="0" applyFont="1" applyFill="1" applyBorder="1" applyAlignment="1">
      <alignment horizontal="center" vertical="center"/>
    </xf>
    <xf numFmtId="0" fontId="24" fillId="3" borderId="11" xfId="0" applyFont="1" applyFill="1" applyBorder="1" applyAlignment="1">
      <alignment horizontal="center" vertical="center" wrapText="1"/>
    </xf>
    <xf numFmtId="0" fontId="24" fillId="3" borderId="2" xfId="0" applyFont="1" applyFill="1" applyBorder="1" applyAlignment="1">
      <alignment horizontal="center" wrapText="1"/>
    </xf>
    <xf numFmtId="0" fontId="24" fillId="3" borderId="11" xfId="0" applyFont="1" applyFill="1" applyBorder="1" applyAlignment="1">
      <alignment horizontal="center" wrapText="1"/>
    </xf>
    <xf numFmtId="0" fontId="24" fillId="4" borderId="0" xfId="0" applyFont="1" applyFill="1" applyAlignment="1">
      <alignment horizontal="center"/>
    </xf>
    <xf numFmtId="0" fontId="22" fillId="0" borderId="0" xfId="0" applyFont="1" applyAlignment="1">
      <alignment horizontal="left" vertical="top"/>
    </xf>
    <xf numFmtId="0" fontId="26" fillId="0" borderId="5" xfId="0" applyFont="1" applyBorder="1" applyAlignment="1"/>
    <xf numFmtId="0" fontId="26" fillId="0" borderId="6" xfId="0" applyFont="1" applyBorder="1" applyAlignment="1"/>
    <xf numFmtId="0" fontId="26" fillId="0" borderId="7" xfId="0" applyFont="1" applyBorder="1" applyAlignment="1"/>
    <xf numFmtId="0" fontId="22" fillId="2" borderId="3" xfId="0" applyFont="1" applyFill="1" applyBorder="1" applyAlignment="1"/>
    <xf numFmtId="0" fontId="26" fillId="2" borderId="9" xfId="0" applyFont="1" applyFill="1" applyBorder="1" applyAlignment="1">
      <alignment horizontal="center"/>
    </xf>
    <xf numFmtId="0" fontId="26" fillId="2" borderId="0" xfId="0" applyFont="1" applyFill="1" applyAlignment="1">
      <alignment horizontal="center"/>
    </xf>
    <xf numFmtId="0" fontId="26" fillId="2" borderId="10" xfId="0" applyFont="1" applyFill="1" applyBorder="1" applyAlignment="1">
      <alignment horizontal="center"/>
    </xf>
    <xf numFmtId="0" fontId="26" fillId="2" borderId="9" xfId="0" applyFont="1" applyFill="1" applyBorder="1" applyAlignment="1">
      <alignment horizontal="left"/>
    </xf>
    <xf numFmtId="0" fontId="26" fillId="2" borderId="0" xfId="0" applyFont="1" applyFill="1" applyAlignment="1">
      <alignment horizontal="left"/>
    </xf>
    <xf numFmtId="0" fontId="26" fillId="2" borderId="10" xfId="0" applyFont="1" applyFill="1" applyBorder="1" applyAlignment="1">
      <alignment horizontal="left"/>
    </xf>
    <xf numFmtId="0" fontId="22" fillId="2" borderId="9" xfId="0" applyFont="1" applyFill="1" applyBorder="1" applyAlignment="1"/>
    <xf numFmtId="0" fontId="22" fillId="2" borderId="0" xfId="0" applyFont="1" applyFill="1" applyAlignment="1"/>
    <xf numFmtId="0" fontId="22" fillId="2" borderId="10" xfId="0" applyFont="1" applyFill="1" applyBorder="1" applyAlignment="1"/>
    <xf numFmtId="0" fontId="26" fillId="2" borderId="9" xfId="0" applyFont="1" applyFill="1" applyBorder="1" applyAlignment="1"/>
    <xf numFmtId="0" fontId="26" fillId="2" borderId="0" xfId="0" applyFont="1" applyFill="1" applyAlignment="1"/>
    <xf numFmtId="0" fontId="26" fillId="2" borderId="10" xfId="0" applyFont="1" applyFill="1" applyBorder="1" applyAlignment="1"/>
    <xf numFmtId="0" fontId="22" fillId="0" borderId="10" xfId="0" applyFont="1" applyBorder="1" applyAlignment="1"/>
    <xf numFmtId="0" fontId="22" fillId="0" borderId="0" xfId="29" quotePrefix="1" applyFont="1" applyAlignment="1">
      <alignment horizontal="left" vertical="top" wrapText="1"/>
    </xf>
    <xf numFmtId="0" fontId="46" fillId="4" borderId="6" xfId="0" applyFont="1" applyFill="1" applyBorder="1" applyAlignment="1">
      <alignment horizontal="left" wrapText="1"/>
    </xf>
    <xf numFmtId="0" fontId="46" fillId="4" borderId="7" xfId="0" applyFont="1" applyFill="1" applyBorder="1" applyAlignment="1">
      <alignment horizontal="left" wrapText="1"/>
    </xf>
    <xf numFmtId="0" fontId="22" fillId="2" borderId="9" xfId="0" applyFont="1" applyFill="1" applyBorder="1" applyAlignment="1">
      <alignment wrapText="1"/>
    </xf>
    <xf numFmtId="0" fontId="22" fillId="2" borderId="0" xfId="0" applyFont="1" applyFill="1" applyAlignment="1">
      <alignment wrapText="1"/>
    </xf>
    <xf numFmtId="0" fontId="22" fillId="2" borderId="10" xfId="0" applyFont="1" applyFill="1" applyBorder="1" applyAlignment="1">
      <alignment wrapText="1"/>
    </xf>
    <xf numFmtId="0" fontId="26" fillId="2" borderId="2" xfId="0" applyFont="1" applyFill="1" applyBorder="1" applyAlignment="1">
      <alignment horizontal="left"/>
    </xf>
    <xf numFmtId="0" fontId="26" fillId="2" borderId="3" xfId="0" applyFont="1" applyFill="1" applyBorder="1" applyAlignment="1">
      <alignment horizontal="left"/>
    </xf>
    <xf numFmtId="0" fontId="26" fillId="2" borderId="11" xfId="0" applyFont="1" applyFill="1" applyBorder="1" applyAlignment="1">
      <alignment horizontal="left"/>
    </xf>
    <xf numFmtId="0" fontId="26" fillId="2" borderId="9" xfId="0" applyFont="1" applyFill="1" applyBorder="1" applyAlignment="1">
      <alignment horizontal="left" vertical="center" wrapText="1"/>
    </xf>
    <xf numFmtId="0" fontId="26" fillId="2" borderId="0" xfId="0" applyFont="1" applyFill="1" applyAlignment="1">
      <alignment horizontal="left" vertical="center" wrapText="1"/>
    </xf>
    <xf numFmtId="0" fontId="26" fillId="2" borderId="10" xfId="0" applyFont="1" applyFill="1" applyBorder="1" applyAlignment="1">
      <alignment horizontal="left" vertical="center" wrapText="1"/>
    </xf>
    <xf numFmtId="0" fontId="26" fillId="0" borderId="9" xfId="0" applyFont="1" applyBorder="1" applyAlignment="1"/>
    <xf numFmtId="0" fontId="26" fillId="0" borderId="0" xfId="0" applyFont="1" applyAlignment="1"/>
    <xf numFmtId="0" fontId="26" fillId="0" borderId="10" xfId="0" applyFont="1" applyBorder="1" applyAlignment="1"/>
    <xf numFmtId="0" fontId="26" fillId="0" borderId="2" xfId="0" applyFont="1" applyBorder="1" applyAlignment="1">
      <alignment horizontal="left"/>
    </xf>
    <xf numFmtId="0" fontId="26" fillId="0" borderId="3" xfId="0" applyFont="1" applyBorder="1" applyAlignment="1">
      <alignment horizontal="left"/>
    </xf>
    <xf numFmtId="0" fontId="26" fillId="0" borderId="11" xfId="0" applyFont="1" applyBorder="1" applyAlignment="1">
      <alignment horizontal="left"/>
    </xf>
    <xf numFmtId="0" fontId="22" fillId="0" borderId="9" xfId="0" applyFont="1" applyBorder="1" applyAlignment="1"/>
    <xf numFmtId="0" fontId="22" fillId="0" borderId="0" xfId="0" applyFont="1" applyAlignment="1">
      <alignment horizontal="left" vertical="center"/>
    </xf>
    <xf numFmtId="0" fontId="22" fillId="0" borderId="10" xfId="0" applyFont="1" applyBorder="1" applyAlignment="1">
      <alignment horizontal="left" vertical="center" wrapText="1"/>
    </xf>
    <xf numFmtId="0" fontId="26" fillId="0" borderId="9" xfId="0" applyFont="1" applyBorder="1" applyAlignment="1">
      <alignment vertical="center"/>
    </xf>
    <xf numFmtId="0" fontId="26" fillId="0" borderId="10" xfId="0" applyFont="1" applyBorder="1" applyAlignment="1">
      <alignment vertical="center"/>
    </xf>
    <xf numFmtId="0" fontId="22" fillId="0" borderId="0" xfId="29" applyFont="1" applyAlignment="1">
      <alignment horizontal="left"/>
    </xf>
    <xf numFmtId="0" fontId="22" fillId="2" borderId="5" xfId="0" applyFont="1" applyFill="1" applyBorder="1" applyAlignment="1"/>
    <xf numFmtId="0" fontId="22" fillId="2" borderId="6" xfId="0" applyFont="1" applyFill="1" applyBorder="1" applyAlignment="1"/>
    <xf numFmtId="0" fontId="22" fillId="2" borderId="7" xfId="0" applyFont="1" applyFill="1" applyBorder="1" applyAlignment="1"/>
    <xf numFmtId="0" fontId="52" fillId="3" borderId="2" xfId="26" applyFont="1" applyFill="1" applyBorder="1" applyAlignment="1">
      <alignment horizontal="center" vertical="center"/>
    </xf>
    <xf numFmtId="0" fontId="52" fillId="3" borderId="11" xfId="26" applyFont="1" applyFill="1" applyBorder="1" applyAlignment="1">
      <alignment horizontal="center" vertical="center"/>
    </xf>
    <xf numFmtId="0" fontId="51" fillId="3" borderId="2" xfId="6" applyFont="1" applyFill="1" applyBorder="1" applyAlignment="1">
      <alignment horizontal="center" vertical="center"/>
    </xf>
    <xf numFmtId="0" fontId="51" fillId="3" borderId="3" xfId="6" applyFont="1" applyFill="1" applyBorder="1" applyAlignment="1">
      <alignment horizontal="center" vertical="center"/>
    </xf>
    <xf numFmtId="0" fontId="51" fillId="3" borderId="11" xfId="6" applyFont="1" applyFill="1" applyBorder="1" applyAlignment="1">
      <alignment horizontal="center" vertical="center"/>
    </xf>
    <xf numFmtId="0" fontId="51" fillId="3" borderId="2" xfId="0" applyFont="1" applyFill="1" applyBorder="1" applyAlignment="1">
      <alignment horizontal="center" vertical="top"/>
    </xf>
    <xf numFmtId="0" fontId="51" fillId="3" borderId="3" xfId="0" applyFont="1" applyFill="1" applyBorder="1" applyAlignment="1">
      <alignment horizontal="center" vertical="top"/>
    </xf>
    <xf numFmtId="0" fontId="51" fillId="3" borderId="11" xfId="0" applyFont="1" applyFill="1" applyBorder="1" applyAlignment="1">
      <alignment horizontal="center" vertical="top"/>
    </xf>
    <xf numFmtId="0" fontId="51" fillId="4" borderId="3" xfId="0" applyFont="1" applyFill="1" applyBorder="1" applyAlignment="1">
      <alignment horizontal="center" vertical="top"/>
    </xf>
    <xf numFmtId="0" fontId="51" fillId="4" borderId="11" xfId="0" applyFont="1" applyFill="1" applyBorder="1" applyAlignment="1">
      <alignment horizontal="center" vertical="top"/>
    </xf>
    <xf numFmtId="0" fontId="24" fillId="4" borderId="6" xfId="0" applyFont="1" applyFill="1" applyBorder="1" applyAlignment="1">
      <alignment horizontal="left"/>
    </xf>
    <xf numFmtId="0" fontId="24" fillId="4" borderId="7" xfId="0" applyFont="1" applyFill="1" applyBorder="1" applyAlignment="1">
      <alignment horizontal="left"/>
    </xf>
    <xf numFmtId="0" fontId="26" fillId="2" borderId="9" xfId="0" applyFont="1" applyFill="1" applyBorder="1" applyAlignment="1">
      <alignment horizontal="left" wrapText="1"/>
    </xf>
    <xf numFmtId="0" fontId="26" fillId="2" borderId="0" xfId="0" applyFont="1" applyFill="1" applyBorder="1" applyAlignment="1">
      <alignment horizontal="left" wrapText="1"/>
    </xf>
    <xf numFmtId="0" fontId="26" fillId="2" borderId="10" xfId="0" applyFont="1" applyFill="1" applyBorder="1" applyAlignment="1">
      <alignment horizontal="left" wrapText="1"/>
    </xf>
    <xf numFmtId="0" fontId="50" fillId="2" borderId="9" xfId="0" applyFont="1" applyFill="1" applyBorder="1" applyAlignment="1"/>
    <xf numFmtId="0" fontId="50" fillId="2" borderId="0" xfId="0" applyFont="1" applyFill="1" applyAlignment="1"/>
    <xf numFmtId="0" fontId="50" fillId="2" borderId="10" xfId="0" applyFont="1" applyFill="1" applyBorder="1" applyAlignment="1"/>
    <xf numFmtId="0" fontId="22" fillId="0" borderId="0" xfId="0" applyFont="1" applyAlignment="1">
      <alignment horizontal="left" wrapText="1"/>
    </xf>
    <xf numFmtId="0" fontId="53" fillId="2" borderId="0" xfId="0" applyFont="1" applyFill="1" applyAlignment="1"/>
    <xf numFmtId="0" fontId="53" fillId="2" borderId="10" xfId="0" applyFont="1" applyFill="1" applyBorder="1" applyAlignment="1"/>
    <xf numFmtId="0" fontId="24" fillId="4" borderId="2" xfId="0" applyFont="1" applyFill="1" applyBorder="1" applyAlignment="1">
      <alignment horizontal="center"/>
    </xf>
    <xf numFmtId="0" fontId="24" fillId="4" borderId="11" xfId="0" applyFont="1" applyFill="1" applyBorder="1" applyAlignment="1">
      <alignment horizontal="center"/>
    </xf>
    <xf numFmtId="0" fontId="53" fillId="2" borderId="9" xfId="0" applyFont="1" applyFill="1" applyBorder="1" applyAlignment="1"/>
    <xf numFmtId="0" fontId="50" fillId="2" borderId="9" xfId="0" applyFont="1" applyFill="1" applyBorder="1" applyAlignment="1">
      <alignment horizontal="left" vertical="center" wrapText="1"/>
    </xf>
    <xf numFmtId="0" fontId="50" fillId="2" borderId="0" xfId="0" applyFont="1" applyFill="1" applyAlignment="1">
      <alignment horizontal="left" vertical="center" wrapText="1"/>
    </xf>
    <xf numFmtId="0" fontId="50" fillId="2" borderId="10" xfId="0" applyFont="1" applyFill="1" applyBorder="1" applyAlignment="1">
      <alignment horizontal="left" vertical="center" wrapText="1"/>
    </xf>
    <xf numFmtId="0" fontId="26" fillId="2" borderId="9" xfId="0" applyFont="1" applyFill="1" applyBorder="1" applyAlignment="1">
      <alignment horizontal="left" indent="1"/>
    </xf>
    <xf numFmtId="0" fontId="26" fillId="2" borderId="0" xfId="0" applyFont="1" applyFill="1" applyAlignment="1">
      <alignment horizontal="left" indent="1"/>
    </xf>
    <xf numFmtId="0" fontId="26" fillId="2" borderId="10" xfId="0" applyFont="1" applyFill="1" applyBorder="1" applyAlignment="1">
      <alignment horizontal="left" indent="1"/>
    </xf>
    <xf numFmtId="0" fontId="1" fillId="4" borderId="0" xfId="0" applyFont="1" applyFill="1" applyAlignment="1">
      <alignment horizontal="center"/>
    </xf>
    <xf numFmtId="0" fontId="53" fillId="0" borderId="0" xfId="0" applyFont="1" applyAlignment="1">
      <alignment horizontal="left" vertical="center" wrapText="1"/>
    </xf>
    <xf numFmtId="0" fontId="53" fillId="0" borderId="9" xfId="0" applyFont="1" applyBorder="1" applyAlignment="1"/>
    <xf numFmtId="0" fontId="53" fillId="0" borderId="0" xfId="0" applyFont="1" applyAlignment="1"/>
    <xf numFmtId="0" fontId="53" fillId="0" borderId="10" xfId="0" applyFont="1" applyBorder="1" applyAlignment="1"/>
    <xf numFmtId="0" fontId="52" fillId="4" borderId="2" xfId="0" applyFont="1" applyFill="1" applyBorder="1" applyAlignment="1">
      <alignment horizontal="center"/>
    </xf>
    <xf numFmtId="0" fontId="52" fillId="4" borderId="3" xfId="0" applyFont="1" applyFill="1" applyBorder="1" applyAlignment="1">
      <alignment horizontal="center"/>
    </xf>
    <xf numFmtId="0" fontId="51" fillId="4" borderId="6" xfId="0" applyFont="1" applyFill="1" applyBorder="1" applyAlignment="1">
      <alignment horizontal="left"/>
    </xf>
    <xf numFmtId="0" fontId="51" fillId="4" borderId="7" xfId="0" applyFont="1" applyFill="1" applyBorder="1" applyAlignment="1">
      <alignment horizontal="left"/>
    </xf>
    <xf numFmtId="0" fontId="50" fillId="0" borderId="2" xfId="0" applyFont="1" applyBorder="1" applyAlignment="1">
      <alignment horizontal="left"/>
    </xf>
    <xf numFmtId="0" fontId="50" fillId="0" borderId="3" xfId="0" applyFont="1" applyBorder="1" applyAlignment="1">
      <alignment horizontal="left"/>
    </xf>
    <xf numFmtId="0" fontId="50" fillId="0" borderId="11" xfId="0" applyFont="1" applyBorder="1" applyAlignment="1">
      <alignment horizontal="left"/>
    </xf>
    <xf numFmtId="0" fontId="50" fillId="0" borderId="0" xfId="0" applyFont="1" applyAlignment="1"/>
    <xf numFmtId="0" fontId="50" fillId="0" borderId="10" xfId="0" applyFont="1" applyBorder="1" applyAlignment="1"/>
    <xf numFmtId="0" fontId="53" fillId="0" borderId="0" xfId="0" applyFont="1" applyAlignment="1">
      <alignment horizontal="left" wrapText="1"/>
    </xf>
    <xf numFmtId="0" fontId="53" fillId="0" borderId="9" xfId="0" applyFont="1" applyBorder="1" applyAlignment="1">
      <alignment horizontal="left" indent="10"/>
    </xf>
    <xf numFmtId="0" fontId="53" fillId="0" borderId="0" xfId="0" applyFont="1" applyAlignment="1">
      <alignment horizontal="left" indent="10"/>
    </xf>
    <xf numFmtId="0" fontId="53" fillId="0" borderId="10" xfId="0" applyFont="1" applyBorder="1" applyAlignment="1">
      <alignment horizontal="left" indent="10"/>
    </xf>
    <xf numFmtId="0" fontId="50" fillId="0" borderId="9" xfId="0" applyFont="1" applyBorder="1" applyAlignment="1"/>
    <xf numFmtId="0" fontId="53" fillId="0" borderId="0" xfId="0" applyFont="1" applyAlignment="1">
      <alignment horizontal="left" vertical="top" wrapText="1"/>
    </xf>
    <xf numFmtId="0" fontId="20" fillId="0" borderId="0" xfId="0" applyFont="1" applyAlignment="1"/>
    <xf numFmtId="0" fontId="20" fillId="0" borderId="0" xfId="0" applyFont="1" applyAlignment="1">
      <alignment horizontal="left" vertical="top" wrapText="1"/>
    </xf>
    <xf numFmtId="0" fontId="50" fillId="0" borderId="5" xfId="0" applyFont="1" applyBorder="1" applyAlignment="1"/>
    <xf numFmtId="0" fontId="50" fillId="0" borderId="6" xfId="0" applyFont="1" applyBorder="1" applyAlignment="1"/>
    <xf numFmtId="0" fontId="50" fillId="0" borderId="7" xfId="0" applyFont="1" applyBorder="1" applyAlignment="1"/>
    <xf numFmtId="0" fontId="58" fillId="3" borderId="0" xfId="0" applyFont="1" applyFill="1" applyAlignment="1">
      <alignment horizontal="center"/>
    </xf>
    <xf numFmtId="0" fontId="58" fillId="4" borderId="0" xfId="0" applyFont="1" applyFill="1" applyAlignment="1">
      <alignment horizontal="center"/>
    </xf>
    <xf numFmtId="0" fontId="51" fillId="3" borderId="3" xfId="0" applyFont="1" applyFill="1" applyBorder="1" applyAlignment="1">
      <alignment horizontal="center" vertical="center"/>
    </xf>
    <xf numFmtId="0" fontId="51" fillId="4" borderId="2" xfId="0" applyFont="1" applyFill="1" applyBorder="1" applyAlignment="1">
      <alignment horizontal="center"/>
    </xf>
    <xf numFmtId="0" fontId="51" fillId="4" borderId="11" xfId="0" applyFont="1" applyFill="1" applyBorder="1" applyAlignment="1">
      <alignment horizontal="center"/>
    </xf>
    <xf numFmtId="0" fontId="51" fillId="4" borderId="3" xfId="0" applyFont="1" applyFill="1" applyBorder="1" applyAlignment="1">
      <alignment horizontal="center"/>
    </xf>
    <xf numFmtId="0" fontId="50" fillId="2" borderId="2" xfId="0" applyFont="1" applyFill="1" applyBorder="1" applyAlignment="1">
      <alignment horizontal="left"/>
    </xf>
    <xf numFmtId="0" fontId="50" fillId="2" borderId="3" xfId="0" applyFont="1" applyFill="1" applyBorder="1" applyAlignment="1">
      <alignment horizontal="left"/>
    </xf>
    <xf numFmtId="0" fontId="50" fillId="2" borderId="11" xfId="0" applyFont="1" applyFill="1" applyBorder="1" applyAlignment="1">
      <alignment horizontal="left"/>
    </xf>
    <xf numFmtId="0" fontId="50" fillId="2" borderId="9" xfId="0" applyFont="1" applyFill="1" applyBorder="1" applyAlignment="1">
      <alignment horizontal="left" indent="1"/>
    </xf>
    <xf numFmtId="0" fontId="50" fillId="2" borderId="0" xfId="0" applyFont="1" applyFill="1" applyAlignment="1">
      <alignment horizontal="left" indent="1"/>
    </xf>
    <xf numFmtId="0" fontId="50" fillId="2" borderId="10" xfId="0" applyFont="1" applyFill="1" applyBorder="1" applyAlignment="1">
      <alignment horizontal="left" indent="1"/>
    </xf>
    <xf numFmtId="0" fontId="53" fillId="2" borderId="3" xfId="0" applyFont="1" applyFill="1" applyBorder="1" applyAlignment="1"/>
    <xf numFmtId="0" fontId="62" fillId="2" borderId="0" xfId="0" applyFont="1" applyFill="1" applyAlignment="1"/>
    <xf numFmtId="0" fontId="50" fillId="2" borderId="9" xfId="0" applyFont="1" applyFill="1" applyBorder="1" applyAlignment="1">
      <alignment horizontal="center"/>
    </xf>
    <xf numFmtId="0" fontId="50" fillId="2" borderId="0" xfId="0" applyFont="1" applyFill="1" applyAlignment="1">
      <alignment horizontal="center"/>
    </xf>
    <xf numFmtId="0" fontId="50" fillId="2" borderId="10" xfId="0" applyFont="1" applyFill="1" applyBorder="1" applyAlignment="1">
      <alignment horizontal="center"/>
    </xf>
    <xf numFmtId="0" fontId="50" fillId="2" borderId="9" xfId="0" applyFont="1" applyFill="1" applyBorder="1" applyAlignment="1">
      <alignment horizontal="left"/>
    </xf>
    <xf numFmtId="0" fontId="50" fillId="2" borderId="0" xfId="0" applyFont="1" applyFill="1" applyAlignment="1">
      <alignment horizontal="left"/>
    </xf>
    <xf numFmtId="0" fontId="50" fillId="2" borderId="10" xfId="0" applyFont="1" applyFill="1" applyBorder="1" applyAlignment="1">
      <alignment horizontal="left"/>
    </xf>
    <xf numFmtId="0" fontId="53" fillId="0" borderId="9" xfId="0" applyFont="1" applyBorder="1" applyAlignment="1">
      <alignment vertical="center"/>
    </xf>
    <xf numFmtId="0" fontId="53" fillId="0" borderId="0" xfId="0" applyFont="1" applyAlignment="1">
      <alignment vertical="center"/>
    </xf>
    <xf numFmtId="0" fontId="53" fillId="0" borderId="10" xfId="0" applyFont="1" applyBorder="1" applyAlignment="1">
      <alignment vertical="center"/>
    </xf>
    <xf numFmtId="0" fontId="53" fillId="2" borderId="5" xfId="0" applyFont="1" applyFill="1" applyBorder="1" applyAlignment="1"/>
    <xf numFmtId="0" fontId="53" fillId="2" borderId="6" xfId="0" applyFont="1" applyFill="1" applyBorder="1" applyAlignment="1"/>
    <xf numFmtId="0" fontId="53" fillId="2" borderId="7" xfId="0" applyFont="1" applyFill="1" applyBorder="1" applyAlignment="1"/>
    <xf numFmtId="0" fontId="51" fillId="4" borderId="2" xfId="0" applyFont="1" applyFill="1" applyBorder="1" applyAlignment="1">
      <alignment horizontal="center" vertical="top"/>
    </xf>
    <xf numFmtId="0" fontId="51" fillId="4" borderId="0" xfId="0" applyFont="1" applyFill="1" applyAlignment="1">
      <alignment horizontal="center"/>
    </xf>
    <xf numFmtId="0" fontId="51" fillId="3" borderId="2" xfId="6" applyFont="1" applyFill="1" applyBorder="1" applyAlignment="1">
      <alignment horizontal="center" vertical="top"/>
    </xf>
    <xf numFmtId="0" fontId="51" fillId="3" borderId="11" xfId="6" applyFont="1" applyFill="1" applyBorder="1" applyAlignment="1">
      <alignment horizontal="center" vertical="top"/>
    </xf>
    <xf numFmtId="0" fontId="26" fillId="0" borderId="9" xfId="4" applyFont="1" applyBorder="1" applyAlignment="1">
      <alignment horizontal="center" vertical="top" wrapText="1"/>
    </xf>
    <xf numFmtId="0" fontId="26" fillId="0" borderId="0" xfId="4" applyFont="1" applyAlignment="1">
      <alignment horizontal="center" vertical="top" wrapText="1"/>
    </xf>
    <xf numFmtId="0" fontId="24" fillId="3" borderId="2" xfId="4" applyFont="1" applyFill="1" applyBorder="1" applyAlignment="1">
      <alignment horizontal="center" vertical="top"/>
    </xf>
    <xf numFmtId="0" fontId="24" fillId="3" borderId="3" xfId="4" applyFont="1" applyFill="1" applyBorder="1" applyAlignment="1">
      <alignment horizontal="center" vertical="top"/>
    </xf>
    <xf numFmtId="0" fontId="24" fillId="3" borderId="11" xfId="4" applyFont="1" applyFill="1" applyBorder="1" applyAlignment="1">
      <alignment horizontal="center" vertical="top"/>
    </xf>
    <xf numFmtId="0" fontId="24" fillId="3" borderId="3" xfId="4" applyFont="1" applyFill="1" applyBorder="1" applyAlignment="1">
      <alignment horizontal="center" vertical="top" wrapText="1"/>
    </xf>
    <xf numFmtId="0" fontId="24" fillId="3" borderId="11" xfId="4" applyFont="1" applyFill="1" applyBorder="1" applyAlignment="1">
      <alignment horizontal="center" vertical="top" wrapText="1"/>
    </xf>
    <xf numFmtId="0" fontId="26" fillId="6" borderId="0" xfId="4" applyFont="1" applyFill="1" applyAlignment="1">
      <alignment horizontal="center"/>
    </xf>
    <xf numFmtId="0" fontId="22" fillId="6" borderId="0" xfId="4" applyFont="1" applyFill="1" applyAlignment="1">
      <alignment horizontal="center"/>
    </xf>
    <xf numFmtId="0" fontId="22" fillId="0" borderId="9" xfId="16" applyFont="1" applyBorder="1" applyAlignment="1">
      <alignment horizontal="left" wrapText="1"/>
    </xf>
    <xf numFmtId="0" fontId="22" fillId="0" borderId="0" xfId="16" applyFont="1" applyAlignment="1">
      <alignment horizontal="left" wrapText="1"/>
    </xf>
    <xf numFmtId="0" fontId="24" fillId="3" borderId="2" xfId="6" applyFont="1" applyFill="1" applyBorder="1" applyAlignment="1">
      <alignment horizontal="center" vertical="top"/>
    </xf>
    <xf numFmtId="0" fontId="24" fillId="3" borderId="3" xfId="6" applyFont="1" applyFill="1" applyBorder="1" applyAlignment="1">
      <alignment horizontal="center" vertical="top"/>
    </xf>
    <xf numFmtId="0" fontId="24" fillId="3" borderId="11" xfId="6" applyFont="1" applyFill="1" applyBorder="1" applyAlignment="1">
      <alignment horizontal="center" vertical="top"/>
    </xf>
    <xf numFmtId="0" fontId="24" fillId="3" borderId="2" xfId="4" applyFont="1" applyFill="1" applyBorder="1" applyAlignment="1">
      <alignment horizontal="center" vertical="top" wrapText="1"/>
    </xf>
    <xf numFmtId="0" fontId="52" fillId="4" borderId="2" xfId="0" applyFont="1" applyFill="1" applyBorder="1" applyAlignment="1">
      <alignment horizontal="center" vertical="center"/>
    </xf>
    <xf numFmtId="0" fontId="52" fillId="4" borderId="11" xfId="0" applyFont="1" applyFill="1" applyBorder="1" applyAlignment="1">
      <alignment horizontal="center" vertical="center"/>
    </xf>
    <xf numFmtId="0" fontId="22" fillId="2" borderId="0" xfId="0" applyFont="1" applyFill="1" applyAlignment="1">
      <alignment horizontal="left"/>
    </xf>
    <xf numFmtId="0" fontId="24" fillId="4" borderId="5" xfId="0" applyFont="1" applyFill="1" applyBorder="1" applyAlignment="1">
      <alignment horizontal="center" vertical="center"/>
    </xf>
    <xf numFmtId="167" fontId="53" fillId="0" borderId="9" xfId="15" applyNumberFormat="1" applyFont="1" applyBorder="1" applyAlignment="1">
      <alignment horizontal="center"/>
    </xf>
    <xf numFmtId="167" fontId="53" fillId="0" borderId="0" xfId="15" applyNumberFormat="1" applyFont="1" applyAlignment="1">
      <alignment horizontal="center"/>
    </xf>
    <xf numFmtId="167" fontId="53" fillId="0" borderId="10" xfId="15" applyNumberFormat="1" applyFont="1" applyBorder="1" applyAlignment="1">
      <alignment horizontal="center"/>
    </xf>
    <xf numFmtId="167" fontId="50" fillId="0" borderId="9" xfId="15" applyNumberFormat="1" applyFont="1" applyBorder="1" applyAlignment="1">
      <alignment horizontal="center"/>
    </xf>
    <xf numFmtId="167" fontId="50" fillId="0" borderId="0" xfId="15" applyNumberFormat="1" applyFont="1" applyAlignment="1">
      <alignment horizontal="center"/>
    </xf>
    <xf numFmtId="167" fontId="50" fillId="0" borderId="10" xfId="15" applyNumberFormat="1" applyFont="1" applyBorder="1" applyAlignment="1">
      <alignment horizontal="center"/>
    </xf>
    <xf numFmtId="167" fontId="53" fillId="0" borderId="0" xfId="15" applyNumberFormat="1" applyFont="1" applyAlignment="1">
      <alignment horizontal="center" vertical="center"/>
    </xf>
    <xf numFmtId="167" fontId="53" fillId="0" borderId="5" xfId="15" applyNumberFormat="1" applyFont="1" applyBorder="1" applyAlignment="1">
      <alignment horizontal="center"/>
    </xf>
    <xf numFmtId="167" fontId="53" fillId="0" borderId="6" xfId="15" applyNumberFormat="1" applyFont="1" applyBorder="1" applyAlignment="1">
      <alignment horizontal="center"/>
    </xf>
    <xf numFmtId="167" fontId="53" fillId="0" borderId="7" xfId="15" applyNumberFormat="1" applyFont="1" applyBorder="1" applyAlignment="1">
      <alignment horizontal="center"/>
    </xf>
    <xf numFmtId="167" fontId="53" fillId="0" borderId="9" xfId="0" applyNumberFormat="1" applyFont="1" applyBorder="1" applyAlignment="1">
      <alignment horizontal="center"/>
    </xf>
    <xf numFmtId="167" fontId="53" fillId="0" borderId="0" xfId="0" applyNumberFormat="1" applyFont="1" applyAlignment="1">
      <alignment horizontal="center"/>
    </xf>
    <xf numFmtId="167" fontId="53" fillId="0" borderId="10" xfId="0" applyNumberFormat="1" applyFont="1" applyBorder="1" applyAlignment="1">
      <alignment horizontal="center"/>
    </xf>
    <xf numFmtId="167" fontId="50" fillId="0" borderId="9" xfId="0" applyNumberFormat="1" applyFont="1" applyBorder="1" applyAlignment="1">
      <alignment horizontal="center"/>
    </xf>
    <xf numFmtId="167" fontId="50" fillId="0" borderId="0" xfId="0" applyNumberFormat="1" applyFont="1" applyAlignment="1">
      <alignment horizontal="center"/>
    </xf>
    <xf numFmtId="167" fontId="50" fillId="0" borderId="10" xfId="0" applyNumberFormat="1" applyFont="1" applyBorder="1" applyAlignment="1">
      <alignment horizontal="center"/>
    </xf>
    <xf numFmtId="167" fontId="53" fillId="0" borderId="5" xfId="0" applyNumberFormat="1" applyFont="1" applyBorder="1" applyAlignment="1">
      <alignment horizontal="center"/>
    </xf>
    <xf numFmtId="167" fontId="53" fillId="0" borderId="6" xfId="0" applyNumberFormat="1" applyFont="1" applyBorder="1" applyAlignment="1">
      <alignment horizontal="center"/>
    </xf>
    <xf numFmtId="167" fontId="53" fillId="0" borderId="7" xfId="0" applyNumberFormat="1" applyFont="1" applyBorder="1" applyAlignment="1">
      <alignment horizontal="center"/>
    </xf>
  </cellXfs>
  <cellStyles count="35">
    <cellStyle name="Comma" xfId="3" xr:uid="{CC065BED-03AA-6E4D-801F-85EA3C15638D}"/>
    <cellStyle name="Comma 2 2 2" xfId="25" xr:uid="{7E999077-5337-284A-AF07-25BF9BDC9116}"/>
    <cellStyle name="Hipervínculo" xfId="1" builtinId="8"/>
    <cellStyle name="Millares" xfId="15" builtinId="3"/>
    <cellStyle name="Millares 10" xfId="18" xr:uid="{9FE900D3-D866-AF4D-9717-EB7A13F010DE}"/>
    <cellStyle name="Millares 10 2 10" xfId="21" xr:uid="{FA1AFB30-0F3B-9943-AB55-87314C4995EB}"/>
    <cellStyle name="Millares 106" xfId="23" xr:uid="{BEA48B26-94C0-0D44-9424-5D6A5BF561E1}"/>
    <cellStyle name="Millares 19" xfId="8" xr:uid="{9DC96D1E-D003-874F-8EFC-6600009333A1}"/>
    <cellStyle name="Millares 19 37" xfId="27" xr:uid="{21D3A1F2-A802-4015-B346-1261A34B9ABA}"/>
    <cellStyle name="Millares 2" xfId="12" xr:uid="{BC459737-EE83-BB4A-8A5E-3EE592042663}"/>
    <cellStyle name="Millares 2 2 12" xfId="7" xr:uid="{DD332994-4AFA-EF45-A808-8132347B5B8C}"/>
    <cellStyle name="Millares 6" xfId="30" xr:uid="{E140615E-6CED-4D44-A954-5452732D1E5F}"/>
    <cellStyle name="Millares 8" xfId="11" xr:uid="{111122A9-92D0-5E46-9337-AD6CA5898934}"/>
    <cellStyle name="Normal" xfId="0" builtinId="0"/>
    <cellStyle name="Normal 10" xfId="10" xr:uid="{986AD9E1-8EF7-3443-B01C-81B4BF2BAC0E}"/>
    <cellStyle name="Normal 10 5 2" xfId="29" xr:uid="{A3E5924A-AF65-46D6-9DD2-BC63DDF30177}"/>
    <cellStyle name="Normal 2" xfId="4" xr:uid="{57C85D6F-C03C-1D4D-9BD4-42CED15AA3F2}"/>
    <cellStyle name="Normal 2 2" xfId="6" xr:uid="{AC9A0221-D7A2-3E4A-AB5D-F7A6EB27FB7C}"/>
    <cellStyle name="Normal 3" xfId="28" xr:uid="{B024E29F-2A3B-4972-BF13-4D1DF134F582}"/>
    <cellStyle name="Normal 3 13" xfId="34" xr:uid="{58674EFF-F9BC-4482-A2F2-A80EE592A862}"/>
    <cellStyle name="Normal 417 2" xfId="26" xr:uid="{EBA18BD7-1CD1-4D2A-AE12-36CA8A282634}"/>
    <cellStyle name="Normal_Hoja1" xfId="16" xr:uid="{78ABD1B1-A929-724F-8588-4178DF7E037A}"/>
    <cellStyle name="Normal_UN_ResTec 6" xfId="14" xr:uid="{0E35E236-35F9-514F-9756-21D1B8064044}"/>
    <cellStyle name="Normal_UN_ResTec_Cred0908_desglose_PPS+PV" xfId="17" xr:uid="{ABFEAEE3-C9DC-2649-995D-685447F36593}"/>
    <cellStyle name="Percent" xfId="5" xr:uid="{757DD09E-0221-3548-832B-CC8C4FF288C3}"/>
    <cellStyle name="Porcentaje" xfId="2" builtinId="5"/>
    <cellStyle name="Porcentaje 10" xfId="19" xr:uid="{97CB81DE-8821-B147-9DF0-214DD0897BB2}"/>
    <cellStyle name="Porcentaje 2 10" xfId="24" xr:uid="{F8D1A1E7-669C-144A-9580-D0EE97314CA4}"/>
    <cellStyle name="Porcentaje 2 2" xfId="31" xr:uid="{0FD79BD3-CD27-4EE0-9414-4BBC1233FB62}"/>
    <cellStyle name="Porcentaje 2 4" xfId="13" xr:uid="{1CD7963D-D600-8545-A222-054E26C133DD}"/>
    <cellStyle name="Porcentaje 4 2" xfId="33" xr:uid="{892FA9B1-CB65-4028-ABE9-44A787EAD75C}"/>
    <cellStyle name="Porcentaje 6" xfId="32" xr:uid="{4EE43422-D7AD-4ADD-A573-2B98F66CC0F6}"/>
    <cellStyle name="Porcentaje 7 3" xfId="20" xr:uid="{6BD8C8E7-6AD4-8E4E-9D17-E240E8282111}"/>
    <cellStyle name="Porcentual 2" xfId="9" xr:uid="{EF648EB6-2BA3-F94F-B50D-361BB6D9DA0B}"/>
    <cellStyle name="Porcentual 33" xfId="22" xr:uid="{93B01FF3-2C0B-3044-9F60-1F2348AED178}"/>
  </cellStyles>
  <dxfs count="0"/>
  <tableStyles count="0" defaultTableStyle="TableStyleMedium2" defaultPivotStyle="PivotStyleLight16"/>
  <colors>
    <mruColors>
      <color rgb="FF2AD2C9"/>
      <color rgb="FF8FE9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175684</xdr:colOff>
      <xdr:row>0</xdr:row>
      <xdr:rowOff>160350</xdr:rowOff>
    </xdr:from>
    <xdr:to>
      <xdr:col>3</xdr:col>
      <xdr:colOff>660400</xdr:colOff>
      <xdr:row>1</xdr:row>
      <xdr:rowOff>285337</xdr:rowOff>
    </xdr:to>
    <xdr:pic>
      <xdr:nvPicPr>
        <xdr:cNvPr id="2" name="Picture 4">
          <a:extLst>
            <a:ext uri="{FF2B5EF4-FFF2-40B4-BE49-F238E27FC236}">
              <a16:creationId xmlns:a16="http://schemas.microsoft.com/office/drawing/2014/main" id="{FE2B2F7C-35A6-C24E-887C-9EE5F6CCD9A0}"/>
            </a:ext>
          </a:extLst>
        </xdr:cNvPr>
        <xdr:cNvPicPr>
          <a:picLocks noChangeAspect="1"/>
        </xdr:cNvPicPr>
      </xdr:nvPicPr>
      <xdr:blipFill>
        <a:blip xmlns:r="http://schemas.openxmlformats.org/officeDocument/2006/relationships" r:embed="rId1"/>
        <a:stretch>
          <a:fillRect/>
        </a:stretch>
      </xdr:blipFill>
      <xdr:spPr>
        <a:xfrm>
          <a:off x="175684" y="160350"/>
          <a:ext cx="2973916" cy="31125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Credicorp%20y%20Subs/BCP/Copia%20de%20GOper%20Mar-21%20EjecTrimI.xlsx?web=1" TargetMode="External"/><Relationship Id="rId1" Type="http://schemas.openxmlformats.org/officeDocument/2006/relationships/hyperlink" Target="../Credicorp%20y%20Subs/BCP/Copia%20de%20GOper%20Mar-21%20EjecTrimI.xlsx?web=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3A5BB-ABB3-4FAE-9FA9-B06F54D7D33C}">
  <sheetPr>
    <tabColor rgb="FF2AD2C9"/>
  </sheetPr>
  <dimension ref="A1:E33"/>
  <sheetViews>
    <sheetView showGridLines="0" tabSelected="1" workbookViewId="0"/>
  </sheetViews>
  <sheetFormatPr baseColWidth="10" defaultColWidth="11.453125" defaultRowHeight="14.5"/>
  <cols>
    <col min="2" max="2" width="10.81640625" style="8"/>
  </cols>
  <sheetData>
    <row r="1" spans="1:5" s="1" customFormat="1">
      <c r="A1" s="7"/>
      <c r="B1" s="102"/>
      <c r="C1" s="7"/>
      <c r="D1" s="7"/>
      <c r="E1" s="7"/>
    </row>
    <row r="2" spans="1:5" s="1" customFormat="1" ht="48.75" customHeight="1">
      <c r="A2" s="7"/>
      <c r="B2" s="102"/>
      <c r="C2" s="7"/>
      <c r="D2" s="7"/>
      <c r="E2" s="7"/>
    </row>
    <row r="3" spans="1:5" s="5" customFormat="1" ht="25.5" thickBot="1">
      <c r="A3" s="106" t="s">
        <v>0</v>
      </c>
      <c r="B3" s="103"/>
      <c r="C3" s="13"/>
      <c r="D3" s="12"/>
      <c r="E3" s="12"/>
    </row>
    <row r="4" spans="1:5">
      <c r="A4" s="8"/>
      <c r="B4" s="88"/>
      <c r="C4" s="8"/>
      <c r="D4" s="8"/>
      <c r="E4" s="8"/>
    </row>
    <row r="5" spans="1:5">
      <c r="A5" s="8"/>
      <c r="B5" s="88"/>
      <c r="C5" s="8"/>
      <c r="D5" s="8"/>
      <c r="E5" s="8"/>
    </row>
    <row r="6" spans="1:5">
      <c r="A6" s="8"/>
      <c r="B6" s="104" t="s">
        <v>1</v>
      </c>
      <c r="C6" s="8"/>
      <c r="D6" s="8"/>
      <c r="E6" s="8"/>
    </row>
    <row r="7" spans="1:5">
      <c r="A7" s="8"/>
      <c r="B7" s="105" t="s">
        <v>2</v>
      </c>
      <c r="C7" s="8"/>
      <c r="D7" s="8"/>
      <c r="E7" s="8"/>
    </row>
    <row r="8" spans="1:5">
      <c r="A8" s="8"/>
      <c r="B8" s="105" t="s">
        <v>3</v>
      </c>
      <c r="C8" s="8"/>
      <c r="D8" s="8"/>
      <c r="E8" s="8"/>
    </row>
    <row r="9" spans="1:5">
      <c r="A9" s="8"/>
      <c r="B9" s="105" t="s">
        <v>4</v>
      </c>
      <c r="C9" s="8"/>
      <c r="D9" s="8"/>
      <c r="E9" s="8"/>
    </row>
    <row r="10" spans="1:5">
      <c r="A10" s="8"/>
      <c r="B10" s="105" t="s">
        <v>5</v>
      </c>
      <c r="C10" s="8"/>
      <c r="D10" s="8"/>
      <c r="E10" s="8"/>
    </row>
    <row r="11" spans="1:5">
      <c r="A11" s="8"/>
      <c r="B11" s="105" t="s">
        <v>6</v>
      </c>
      <c r="C11" s="8"/>
      <c r="D11" s="8"/>
      <c r="E11" s="8"/>
    </row>
    <row r="12" spans="1:5">
      <c r="A12" s="8"/>
      <c r="B12" s="105" t="s">
        <v>7</v>
      </c>
      <c r="C12" s="8"/>
      <c r="D12" s="8"/>
      <c r="E12" s="8"/>
    </row>
    <row r="13" spans="1:5">
      <c r="A13" s="8"/>
      <c r="B13" s="105" t="s">
        <v>8</v>
      </c>
      <c r="C13" s="8"/>
      <c r="D13" s="8"/>
      <c r="E13" s="8"/>
    </row>
    <row r="14" spans="1:5">
      <c r="A14" s="8"/>
      <c r="B14" s="105" t="s">
        <v>9</v>
      </c>
      <c r="C14" s="8"/>
      <c r="D14" s="8"/>
      <c r="E14" s="8"/>
    </row>
    <row r="15" spans="1:5">
      <c r="A15" s="8"/>
      <c r="B15" s="105" t="s">
        <v>10</v>
      </c>
      <c r="C15" s="8"/>
      <c r="D15" s="8"/>
      <c r="E15" s="8"/>
    </row>
    <row r="16" spans="1:5">
      <c r="A16" s="8"/>
      <c r="B16" s="105" t="s">
        <v>11</v>
      </c>
      <c r="C16" s="8"/>
      <c r="D16" s="8"/>
      <c r="E16" s="8"/>
    </row>
    <row r="17" spans="1:5">
      <c r="A17" s="8"/>
      <c r="B17" s="105" t="s">
        <v>12</v>
      </c>
      <c r="C17" s="8"/>
      <c r="D17" s="8"/>
      <c r="E17" s="8"/>
    </row>
    <row r="18" spans="1:5">
      <c r="A18" s="8"/>
      <c r="B18" s="105" t="s">
        <v>13</v>
      </c>
      <c r="C18" s="8"/>
      <c r="D18" s="8"/>
      <c r="E18" s="8"/>
    </row>
    <row r="19" spans="1:5">
      <c r="A19" s="8"/>
      <c r="B19" s="105" t="s">
        <v>14</v>
      </c>
      <c r="C19" s="8"/>
      <c r="D19" s="8"/>
      <c r="E19" s="8"/>
    </row>
    <row r="20" spans="1:5">
      <c r="A20" s="8"/>
      <c r="B20" s="105" t="s">
        <v>15</v>
      </c>
      <c r="C20" s="8"/>
      <c r="D20" s="8"/>
      <c r="E20" s="8"/>
    </row>
    <row r="21" spans="1:5">
      <c r="A21" s="8"/>
      <c r="B21" s="105" t="s">
        <v>16</v>
      </c>
      <c r="C21" s="8"/>
      <c r="D21" s="8"/>
      <c r="E21" s="8"/>
    </row>
    <row r="22" spans="1:5">
      <c r="A22" s="8"/>
      <c r="B22" s="105" t="s">
        <v>17</v>
      </c>
      <c r="C22" s="8"/>
      <c r="D22" s="8"/>
      <c r="E22" s="8"/>
    </row>
    <row r="23" spans="1:5">
      <c r="A23" s="8"/>
      <c r="B23" s="105" t="s">
        <v>18</v>
      </c>
      <c r="C23" s="8"/>
      <c r="D23" s="8"/>
      <c r="E23" s="8"/>
    </row>
    <row r="24" spans="1:5">
      <c r="B24" s="105" t="s">
        <v>19</v>
      </c>
    </row>
    <row r="25" spans="1:5">
      <c r="B25" s="105" t="s">
        <v>20</v>
      </c>
    </row>
    <row r="26" spans="1:5">
      <c r="B26" s="105" t="s">
        <v>21</v>
      </c>
    </row>
    <row r="27" spans="1:5">
      <c r="B27" s="105" t="s">
        <v>22</v>
      </c>
    </row>
    <row r="28" spans="1:5">
      <c r="B28" s="105" t="s">
        <v>23</v>
      </c>
    </row>
    <row r="29" spans="1:5">
      <c r="B29" s="105" t="s">
        <v>24</v>
      </c>
    </row>
    <row r="30" spans="1:5">
      <c r="B30" s="105" t="s">
        <v>25</v>
      </c>
    </row>
    <row r="31" spans="1:5">
      <c r="B31" s="105" t="s">
        <v>26</v>
      </c>
    </row>
    <row r="32" spans="1:5">
      <c r="B32" s="105"/>
    </row>
    <row r="33" spans="2:2">
      <c r="B33" s="88"/>
    </row>
  </sheetData>
  <hyperlinks>
    <hyperlink ref="B10" location="'1.IEA'!A1" display="1. Interest Earning Assets" xr:uid="{1E77EC2B-0F80-41FA-BDB9-CC37395D8A95}"/>
    <hyperlink ref="B11" location="'1.1.Loans'!A1" display="1.2. Loans" xr:uid="{DAB1A87D-7179-45F2-8DA3-446D4EA0EBF3}"/>
    <hyperlink ref="B12" location="'2.Funding'!A1" display="2. Funding" xr:uid="{DB035099-10B9-7043-8560-764D506083B1}"/>
    <hyperlink ref="B13" location="'3.Portfolio Quality'!A1" display="3. Portfolio Quality" xr:uid="{E02A5A88-38B7-B947-A966-B46E345154B2}"/>
    <hyperlink ref="B14" location="'4.Net Interest Income'!A1" display="4. Net Interest Income" xr:uid="{102BE93D-29AF-3043-BDA4-3619C1AA7338}"/>
    <hyperlink ref="B15" location="'4.Net Interest Income'!A1" display="5. Non Financial Income" xr:uid="{3914D501-E787-2342-8F1F-51CCB017FBEB}"/>
    <hyperlink ref="B16" location="'6.Underwriting Results'!A1" display="6. Underwriting Result" xr:uid="{83E5F34A-B08A-9C4D-A47F-DCC1B6F35FB3}"/>
    <hyperlink ref="B17" location="'7.OPEX and Efficiency'!A1" display="7. Operating Expenses and Efficiency" xr:uid="{B8CA0866-5605-334B-9B77-03C60CABE400}"/>
    <hyperlink ref="B18" location="'8.1.Regulatory Capital BAP'!A1" display="8.1. Regulatory Capital BAP" xr:uid="{B1C50E40-5A26-EE42-921D-A66D9DDC260C}"/>
    <hyperlink ref="B19" location="'8.2.Regulatory Capital BCP'!A1" display="8.2. Regulatory Capital BCP" xr:uid="{AB4E1133-2470-5C43-A625-1AB0EDF87D68}"/>
    <hyperlink ref="B20" location="'8.3.Regulatory Capital Mibanco'!A1" display="8.3. Regulatory Capital Mibanco" xr:uid="{CD4CD7AE-D095-FE43-8955-716DFC56F3F0}"/>
    <hyperlink ref="B21" location="'9. Credicorp Channel''s'!A1" display="9. Credicorp Channel's" xr:uid="{7DE76241-5535-444D-A552-EA29F6E7B4A1}"/>
    <hyperlink ref="B22" location="'10.Economic Perspectives'!A1" display="10. Economic Perspectives" xr:uid="{C89CE9F6-E1BD-F94C-8CA8-3F57E430495F}"/>
    <hyperlink ref="B23" location="'11.1.BAP BS P&amp;L'!A1" display="11.1. BAP BS P&amp;L" xr:uid="{B7351F0A-4B44-5F41-9220-752398B5E401}"/>
    <hyperlink ref="B24" location="'11.2 BAP Stand-alone'!A1" display="11.2. BAP Stand-alone" xr:uid="{01908558-109C-2644-B090-0A0A467569DB}"/>
    <hyperlink ref="B25" location="'11.3 BCP Consolidated'!A1" display="11.3. BCP Consolidated" xr:uid="{2F1EF3D2-4CD8-EA43-9947-2153DDAC7B54}"/>
    <hyperlink ref="B26" location="'11.4 BCP Stand-alone'!A1" display="11.4. BCP Stand-alone" xr:uid="{245B0A04-604C-9E48-AF9C-8BE9699568A2}"/>
    <hyperlink ref="B27" location="'11.5 BCP Bolivia'!A1" display="11.5 BCP Bolivia" xr:uid="{BF70EE1F-68F9-8D43-9ACC-9BB5037A230D}"/>
    <hyperlink ref="B28" location="'11.6 Mibanco'!A1" display="11.6. Mibanco" xr:uid="{94E55070-65FC-3E46-ABCA-D21EE6A5FB3A}"/>
    <hyperlink ref="B29" location="'11.7 IB &amp; WM'!A1" display="11.7. Investment Banking and Wealth Management" xr:uid="{07BB721C-CB02-524B-8E88-DE5DF6EA0861}"/>
    <hyperlink ref="B30" location="'11.8 Grupo Pacifico'!A1" display="11.8. Grupo Pacifico" xr:uid="{50F2A42A-BB7B-7C49-BD5D-EDC9BD548C5D}"/>
    <hyperlink ref="B31" location="'11.9 Prima AFP'!A1" display="11.9. Prima AFP" xr:uid="{7FD34698-CF7C-DA41-9F46-3AD3A2DDB158}"/>
    <hyperlink ref="A3" location="Index!A1" display="Back to index" xr:uid="{0599CFCC-25D2-4B66-81CC-5A15CE89A0DF}"/>
    <hyperlink ref="B8" location="'0.1.Contribution BAP'!A1" display="0.1. Contribution BAP" xr:uid="{94C81D16-1F00-AE43-9750-39EF8A69B1E3}"/>
    <hyperlink ref="B9" location="'0.2.ROAE'!A1" display="0.2. ROAE " xr:uid="{4ADB9B22-C319-411B-9667-47409E707B32}"/>
    <hyperlink ref="B7" location="'0. Overview BAP'!A1" display="0. Overview BAP" xr:uid="{1A903390-80D7-40D2-9A9A-589F2F04160F}"/>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1CBF2-F275-4F0A-BA2B-EBFC1D3C7EE3}">
  <dimension ref="A1:I52"/>
  <sheetViews>
    <sheetView showGridLines="0" zoomScale="85" zoomScaleNormal="85" workbookViewId="0">
      <pane xSplit="1" topLeftCell="B1" activePane="topRight" state="frozen"/>
      <selection pane="topRight" activeCell="A51" sqref="A51:F51"/>
    </sheetView>
  </sheetViews>
  <sheetFormatPr baseColWidth="10" defaultColWidth="11.453125" defaultRowHeight="14.5"/>
  <cols>
    <col min="1" max="1" width="61.7265625" style="88" customWidth="1"/>
    <col min="2" max="6" width="11.453125" style="88"/>
  </cols>
  <sheetData>
    <row r="1" spans="1:9" s="9" customFormat="1" ht="14">
      <c r="A1" s="317" t="s">
        <v>296</v>
      </c>
      <c r="B1" s="1793" t="s">
        <v>28</v>
      </c>
      <c r="C1" s="1794"/>
      <c r="D1" s="1795"/>
      <c r="E1" s="1793" t="s">
        <v>29</v>
      </c>
      <c r="F1" s="1795"/>
      <c r="G1" s="1796" t="s">
        <v>917</v>
      </c>
      <c r="H1" s="1797"/>
      <c r="I1" s="1393" t="s">
        <v>29</v>
      </c>
    </row>
    <row r="2" spans="1:9" s="9" customFormat="1" ht="14">
      <c r="A2" s="257" t="s">
        <v>30</v>
      </c>
      <c r="B2" s="975"/>
      <c r="C2" s="258"/>
      <c r="D2" s="976"/>
      <c r="E2" s="975"/>
      <c r="F2" s="976"/>
      <c r="I2" s="1431"/>
    </row>
    <row r="3" spans="1:9" s="17" customFormat="1" thickBot="1">
      <c r="A3" s="123" t="s">
        <v>128</v>
      </c>
      <c r="B3" s="288" t="s">
        <v>31</v>
      </c>
      <c r="C3" s="289" t="s">
        <v>32</v>
      </c>
      <c r="D3" s="290" t="s">
        <v>33</v>
      </c>
      <c r="E3" s="192" t="s">
        <v>34</v>
      </c>
      <c r="F3" s="194" t="s">
        <v>35</v>
      </c>
      <c r="G3" s="1425">
        <v>43983</v>
      </c>
      <c r="H3" s="1426">
        <v>44348</v>
      </c>
      <c r="I3" s="1427" t="s">
        <v>896</v>
      </c>
    </row>
    <row r="4" spans="1:9" s="8" customFormat="1" ht="14">
      <c r="A4" s="351" t="s">
        <v>297</v>
      </c>
      <c r="B4" s="169">
        <v>503488</v>
      </c>
      <c r="C4" s="109">
        <v>830771</v>
      </c>
      <c r="D4" s="170">
        <v>862411</v>
      </c>
      <c r="E4" s="747">
        <v>3.7999999999999999E-2</v>
      </c>
      <c r="F4" s="748">
        <v>0.71299999999999997</v>
      </c>
      <c r="G4" s="1360">
        <v>1263817</v>
      </c>
      <c r="H4" s="1361">
        <v>1693182</v>
      </c>
      <c r="I4" s="1428">
        <v>0.34</v>
      </c>
    </row>
    <row r="5" spans="1:9">
      <c r="A5" s="1008" t="s">
        <v>298</v>
      </c>
      <c r="B5" s="169">
        <v>149308</v>
      </c>
      <c r="C5" s="109">
        <v>179889</v>
      </c>
      <c r="D5" s="170">
        <v>232668</v>
      </c>
      <c r="E5" s="747">
        <v>0.29299999999999998</v>
      </c>
      <c r="F5" s="748">
        <v>0.55800000000000005</v>
      </c>
      <c r="G5" s="1360">
        <v>316291</v>
      </c>
      <c r="H5" s="1361">
        <v>412557</v>
      </c>
      <c r="I5" s="1269">
        <v>0.30399999999999999</v>
      </c>
    </row>
    <row r="6" spans="1:9">
      <c r="A6" s="1008" t="s">
        <v>299</v>
      </c>
      <c r="B6" s="169">
        <v>280563</v>
      </c>
      <c r="C6" s="109">
        <v>16287</v>
      </c>
      <c r="D6" s="170">
        <v>-69947</v>
      </c>
      <c r="E6" s="747">
        <v>-5.2949999999999999</v>
      </c>
      <c r="F6" s="748">
        <v>-1.2490000000000001</v>
      </c>
      <c r="G6" s="1360">
        <v>159930</v>
      </c>
      <c r="H6" s="1361">
        <v>-53660</v>
      </c>
      <c r="I6" s="1269">
        <v>-1.3360000000000001</v>
      </c>
    </row>
    <row r="7" spans="1:9" ht="17">
      <c r="A7" s="90" t="s">
        <v>300</v>
      </c>
      <c r="B7" s="169">
        <v>14906</v>
      </c>
      <c r="C7" s="109">
        <v>29405</v>
      </c>
      <c r="D7" s="170">
        <v>12302</v>
      </c>
      <c r="E7" s="747">
        <v>-0.58199999999999996</v>
      </c>
      <c r="F7" s="748">
        <v>-0.17499999999999999</v>
      </c>
      <c r="G7" s="1190">
        <v>34131</v>
      </c>
      <c r="H7" s="1361">
        <v>41707</v>
      </c>
      <c r="I7" s="1269">
        <v>0.222</v>
      </c>
    </row>
    <row r="8" spans="1:9">
      <c r="A8" s="1008" t="s">
        <v>301</v>
      </c>
      <c r="B8" s="169">
        <v>8358</v>
      </c>
      <c r="C8" s="109">
        <v>69723</v>
      </c>
      <c r="D8" s="170">
        <v>45413</v>
      </c>
      <c r="E8" s="747">
        <v>-0.34899999999999998</v>
      </c>
      <c r="F8" s="748">
        <v>4.4329999999999998</v>
      </c>
      <c r="G8" s="1190">
        <v>43788</v>
      </c>
      <c r="H8" s="1361">
        <v>115136</v>
      </c>
      <c r="I8" s="1269">
        <v>1.629</v>
      </c>
    </row>
    <row r="9" spans="1:9" ht="16.5">
      <c r="A9" s="1008" t="s">
        <v>302</v>
      </c>
      <c r="B9" s="169">
        <v>23845</v>
      </c>
      <c r="C9" s="109">
        <v>-5536</v>
      </c>
      <c r="D9" s="170">
        <v>45924</v>
      </c>
      <c r="E9" s="747" t="s">
        <v>303</v>
      </c>
      <c r="F9" s="748">
        <v>0.92600000000000005</v>
      </c>
      <c r="G9" s="1190">
        <v>2996</v>
      </c>
      <c r="H9" s="1361">
        <v>40388</v>
      </c>
      <c r="I9" s="1269">
        <v>12.481</v>
      </c>
    </row>
    <row r="10" spans="1:9" s="3" customFormat="1" ht="15" thickBot="1">
      <c r="A10" s="1008" t="s">
        <v>304</v>
      </c>
      <c r="B10" s="169">
        <v>35195</v>
      </c>
      <c r="C10" s="109">
        <v>73991</v>
      </c>
      <c r="D10" s="170">
        <v>62923</v>
      </c>
      <c r="E10" s="747">
        <v>-0.15</v>
      </c>
      <c r="F10" s="748">
        <v>0.78800000000000003</v>
      </c>
      <c r="G10" s="1360">
        <v>152965</v>
      </c>
      <c r="H10" s="1361">
        <v>136914</v>
      </c>
      <c r="I10" s="1269">
        <v>-0.105</v>
      </c>
    </row>
    <row r="11" spans="1:9" s="15" customFormat="1" ht="15" thickBot="1">
      <c r="A11" s="265" t="s">
        <v>305</v>
      </c>
      <c r="B11" s="178">
        <v>1015663</v>
      </c>
      <c r="C11" s="179">
        <v>1194530</v>
      </c>
      <c r="D11" s="282">
        <v>1191694</v>
      </c>
      <c r="E11" s="867">
        <v>-2E-3</v>
      </c>
      <c r="F11" s="868">
        <v>0.17299999999999999</v>
      </c>
      <c r="G11" s="1429">
        <v>1973918</v>
      </c>
      <c r="H11" s="1363">
        <v>2386224</v>
      </c>
      <c r="I11" s="1430">
        <v>0.20899999999999999</v>
      </c>
    </row>
    <row r="12" spans="1:9">
      <c r="A12" s="316"/>
      <c r="B12" s="995"/>
      <c r="C12" s="995"/>
      <c r="D12" s="995"/>
      <c r="E12" s="352"/>
      <c r="F12" s="352"/>
    </row>
    <row r="13" spans="1:9">
      <c r="A13" s="316" t="s">
        <v>306</v>
      </c>
      <c r="B13" s="316"/>
      <c r="C13" s="316"/>
      <c r="D13" s="316"/>
      <c r="E13" s="316"/>
      <c r="F13" s="316"/>
    </row>
    <row r="14" spans="1:9">
      <c r="A14" s="88" t="s">
        <v>307</v>
      </c>
    </row>
    <row r="15" spans="1:9" s="3" customFormat="1" ht="15" thickBot="1">
      <c r="A15" s="145"/>
      <c r="B15" s="145"/>
      <c r="C15" s="145"/>
      <c r="D15" s="145"/>
      <c r="E15" s="145"/>
      <c r="F15" s="145"/>
    </row>
    <row r="16" spans="1:9" s="14" customFormat="1">
      <c r="A16" s="353" t="s">
        <v>308</v>
      </c>
      <c r="B16" s="1793" t="s">
        <v>28</v>
      </c>
      <c r="C16" s="1794"/>
      <c r="D16" s="1795"/>
      <c r="E16" s="1793" t="s">
        <v>29</v>
      </c>
      <c r="F16" s="1795"/>
      <c r="G16" s="1796" t="s">
        <v>917</v>
      </c>
      <c r="H16" s="1797"/>
      <c r="I16" s="1393" t="s">
        <v>29</v>
      </c>
    </row>
    <row r="17" spans="1:9" s="14" customFormat="1">
      <c r="A17" s="353"/>
      <c r="B17" s="975"/>
      <c r="C17" s="258"/>
      <c r="D17" s="976"/>
      <c r="E17" s="975"/>
      <c r="F17" s="976"/>
      <c r="G17" s="9"/>
      <c r="H17" s="9"/>
      <c r="I17" s="1431"/>
    </row>
    <row r="18" spans="1:9" s="16" customFormat="1" ht="15" thickBot="1">
      <c r="A18" s="123" t="s">
        <v>128</v>
      </c>
      <c r="B18" s="288" t="s">
        <v>31</v>
      </c>
      <c r="C18" s="289" t="s">
        <v>32</v>
      </c>
      <c r="D18" s="290" t="s">
        <v>33</v>
      </c>
      <c r="E18" s="192" t="s">
        <v>34</v>
      </c>
      <c r="F18" s="194" t="s">
        <v>35</v>
      </c>
      <c r="G18" s="1425">
        <v>43983</v>
      </c>
      <c r="H18" s="1426">
        <v>44348</v>
      </c>
      <c r="I18" s="1427" t="s">
        <v>896</v>
      </c>
    </row>
    <row r="19" spans="1:9">
      <c r="A19" s="354" t="s">
        <v>309</v>
      </c>
      <c r="B19" s="169">
        <v>16806</v>
      </c>
      <c r="C19" s="109">
        <v>23377</v>
      </c>
      <c r="D19" s="170">
        <v>8800</v>
      </c>
      <c r="E19" s="797">
        <v>-0.624</v>
      </c>
      <c r="F19" s="864">
        <v>-0.47599999999999998</v>
      </c>
      <c r="G19" s="1432">
        <v>33992</v>
      </c>
      <c r="H19" s="1433">
        <v>32177</v>
      </c>
      <c r="I19" s="1434">
        <v>-5.2999999999999999E-2</v>
      </c>
    </row>
    <row r="20" spans="1:9" s="3" customFormat="1" ht="15" thickBot="1">
      <c r="A20" s="355" t="s">
        <v>310</v>
      </c>
      <c r="B20" s="174">
        <v>-17944</v>
      </c>
      <c r="C20" s="175">
        <v>-13906</v>
      </c>
      <c r="D20" s="176">
        <v>-8879</v>
      </c>
      <c r="E20" s="865">
        <v>-0.36099999999999999</v>
      </c>
      <c r="F20" s="866">
        <v>-0.505</v>
      </c>
      <c r="G20" s="1435">
        <v>-24374</v>
      </c>
      <c r="H20" s="1436">
        <v>-22785</v>
      </c>
      <c r="I20" s="1437">
        <v>-6.5000000000000002E-2</v>
      </c>
    </row>
    <row r="21" spans="1:9" s="15" customFormat="1" ht="15" thickBot="1">
      <c r="A21" s="356" t="s">
        <v>311</v>
      </c>
      <c r="B21" s="357">
        <v>-1138</v>
      </c>
      <c r="C21" s="451">
        <v>9471</v>
      </c>
      <c r="D21" s="359">
        <v>-79</v>
      </c>
      <c r="E21" s="803" t="s">
        <v>303</v>
      </c>
      <c r="F21" s="804">
        <v>-0.93100000000000005</v>
      </c>
      <c r="G21" s="1438">
        <v>9618</v>
      </c>
      <c r="H21" s="1439">
        <v>9392</v>
      </c>
      <c r="I21" s="1440">
        <v>-2.3E-2</v>
      </c>
    </row>
    <row r="23" spans="1:9" s="3" customFormat="1" ht="15" thickBot="1">
      <c r="A23" s="145"/>
      <c r="B23" s="145"/>
      <c r="C23" s="145"/>
      <c r="D23" s="145"/>
      <c r="E23" s="145"/>
      <c r="F23" s="145"/>
    </row>
    <row r="24" spans="1:9" s="14" customFormat="1">
      <c r="A24" s="360" t="s">
        <v>312</v>
      </c>
      <c r="B24" s="1793" t="s">
        <v>28</v>
      </c>
      <c r="C24" s="1794"/>
      <c r="D24" s="1795"/>
      <c r="E24" s="1793" t="s">
        <v>29</v>
      </c>
      <c r="F24" s="1795"/>
      <c r="G24" s="1796" t="s">
        <v>917</v>
      </c>
      <c r="H24" s="1797"/>
      <c r="I24" s="1393" t="s">
        <v>29</v>
      </c>
    </row>
    <row r="25" spans="1:9" s="14" customFormat="1">
      <c r="A25" s="361" t="s">
        <v>30</v>
      </c>
      <c r="B25" s="975"/>
      <c r="C25" s="258"/>
      <c r="D25" s="976"/>
      <c r="E25" s="276"/>
      <c r="F25" s="278"/>
      <c r="G25" s="9"/>
      <c r="H25" s="9"/>
      <c r="I25" s="1431"/>
    </row>
    <row r="26" spans="1:9" s="16" customFormat="1" ht="15" thickBot="1">
      <c r="A26" s="123" t="s">
        <v>128</v>
      </c>
      <c r="B26" s="288" t="s">
        <v>31</v>
      </c>
      <c r="C26" s="289" t="s">
        <v>32</v>
      </c>
      <c r="D26" s="290" t="s">
        <v>33</v>
      </c>
      <c r="E26" s="192" t="s">
        <v>34</v>
      </c>
      <c r="F26" s="194" t="s">
        <v>35</v>
      </c>
      <c r="G26" s="1425">
        <v>43983</v>
      </c>
      <c r="H26" s="1426">
        <v>44348</v>
      </c>
      <c r="I26" s="1427" t="s">
        <v>896</v>
      </c>
    </row>
    <row r="27" spans="1:9" ht="16.5">
      <c r="A27" s="180" t="s">
        <v>313</v>
      </c>
      <c r="B27" s="134">
        <v>115586</v>
      </c>
      <c r="C27" s="135">
        <v>181065</v>
      </c>
      <c r="D27" s="136">
        <v>180183</v>
      </c>
      <c r="E27" s="858">
        <v>-5.0000000000000001E-3</v>
      </c>
      <c r="F27" s="859">
        <v>0.55900000000000005</v>
      </c>
      <c r="G27" s="1441">
        <v>280549</v>
      </c>
      <c r="H27" s="1442">
        <v>361247</v>
      </c>
      <c r="I27" s="1443">
        <v>0.28799999999999998</v>
      </c>
    </row>
    <row r="28" spans="1:9" ht="16.5">
      <c r="A28" s="165" t="s">
        <v>314</v>
      </c>
      <c r="B28" s="134">
        <v>12606</v>
      </c>
      <c r="C28" s="135">
        <v>54020</v>
      </c>
      <c r="D28" s="136">
        <v>56218</v>
      </c>
      <c r="E28" s="860">
        <v>4.1000000000000002E-2</v>
      </c>
      <c r="F28" s="861">
        <v>3.4590000000000001</v>
      </c>
      <c r="G28" s="1444">
        <v>73041</v>
      </c>
      <c r="H28" s="1445">
        <v>110237</v>
      </c>
      <c r="I28" s="1446">
        <v>0.50900000000000001</v>
      </c>
    </row>
    <row r="29" spans="1:9">
      <c r="A29" s="165" t="s">
        <v>315</v>
      </c>
      <c r="B29" s="134">
        <v>40995</v>
      </c>
      <c r="C29" s="135">
        <v>84625</v>
      </c>
      <c r="D29" s="136">
        <v>98796</v>
      </c>
      <c r="E29" s="860">
        <v>0.16700000000000001</v>
      </c>
      <c r="F29" s="861">
        <v>1.41</v>
      </c>
      <c r="G29" s="1444">
        <v>102841</v>
      </c>
      <c r="H29" s="1445">
        <v>183422</v>
      </c>
      <c r="I29" s="1446">
        <v>0.78400000000000003</v>
      </c>
    </row>
    <row r="30" spans="1:9" ht="16.5">
      <c r="A30" s="165" t="s">
        <v>316</v>
      </c>
      <c r="B30" s="305">
        <v>11298</v>
      </c>
      <c r="C30" s="306">
        <v>24271</v>
      </c>
      <c r="D30" s="307">
        <v>27608</v>
      </c>
      <c r="E30" s="812">
        <v>0.13700000000000001</v>
      </c>
      <c r="F30" s="814">
        <v>1.444</v>
      </c>
      <c r="G30" s="1447">
        <v>39650</v>
      </c>
      <c r="H30" s="1448">
        <v>51879</v>
      </c>
      <c r="I30" s="1449">
        <v>0.308</v>
      </c>
    </row>
    <row r="31" spans="1:9" ht="16.5">
      <c r="A31" s="165" t="s">
        <v>317</v>
      </c>
      <c r="B31" s="305">
        <v>6450</v>
      </c>
      <c r="C31" s="306">
        <v>14535</v>
      </c>
      <c r="D31" s="307">
        <v>16821</v>
      </c>
      <c r="E31" s="812">
        <v>0.157</v>
      </c>
      <c r="F31" s="814">
        <v>1.6080000000000001</v>
      </c>
      <c r="G31" s="1447">
        <v>25258</v>
      </c>
      <c r="H31" s="1448">
        <v>31356</v>
      </c>
      <c r="I31" s="1449">
        <v>0.24099999999999999</v>
      </c>
    </row>
    <row r="32" spans="1:9" ht="16.5">
      <c r="A32" s="165" t="s">
        <v>318</v>
      </c>
      <c r="B32" s="305">
        <v>22747</v>
      </c>
      <c r="C32" s="306">
        <v>27189</v>
      </c>
      <c r="D32" s="307">
        <v>26897</v>
      </c>
      <c r="E32" s="812">
        <v>-1.0999999999999999E-2</v>
      </c>
      <c r="F32" s="814">
        <v>0.182</v>
      </c>
      <c r="G32" s="1447">
        <v>47926</v>
      </c>
      <c r="H32" s="1448">
        <v>54086</v>
      </c>
      <c r="I32" s="1449">
        <v>0.129</v>
      </c>
    </row>
    <row r="33" spans="1:9" ht="16.5">
      <c r="A33" s="165" t="s">
        <v>319</v>
      </c>
      <c r="B33" s="305">
        <v>-870</v>
      </c>
      <c r="C33" s="306">
        <v>7763</v>
      </c>
      <c r="D33" s="307">
        <v>9373</v>
      </c>
      <c r="E33" s="812">
        <v>0.20699999999999999</v>
      </c>
      <c r="F33" s="814" t="s">
        <v>303</v>
      </c>
      <c r="G33" s="1447">
        <v>8531</v>
      </c>
      <c r="H33" s="1448">
        <v>17136</v>
      </c>
      <c r="I33" s="1449">
        <v>1.0089999999999999</v>
      </c>
    </row>
    <row r="34" spans="1:9" ht="16.5">
      <c r="A34" s="165" t="s">
        <v>320</v>
      </c>
      <c r="B34" s="134">
        <v>49231</v>
      </c>
      <c r="C34" s="135">
        <v>59864</v>
      </c>
      <c r="D34" s="136">
        <v>60592</v>
      </c>
      <c r="E34" s="860">
        <v>1.2E-2</v>
      </c>
      <c r="F34" s="861">
        <v>0.23100000000000001</v>
      </c>
      <c r="G34" s="1444">
        <v>99324</v>
      </c>
      <c r="H34" s="1445">
        <v>120456</v>
      </c>
      <c r="I34" s="1446">
        <v>0.21299999999999999</v>
      </c>
    </row>
    <row r="35" spans="1:9" ht="16.5">
      <c r="A35" s="165" t="s">
        <v>321</v>
      </c>
      <c r="B35" s="134">
        <v>82325</v>
      </c>
      <c r="C35" s="135">
        <v>106384</v>
      </c>
      <c r="D35" s="136">
        <v>108670</v>
      </c>
      <c r="E35" s="860">
        <v>2.1000000000000001E-2</v>
      </c>
      <c r="F35" s="861">
        <v>0.32</v>
      </c>
      <c r="G35" s="1444">
        <v>183608</v>
      </c>
      <c r="H35" s="1445">
        <v>215053</v>
      </c>
      <c r="I35" s="1446">
        <v>0.17100000000000001</v>
      </c>
    </row>
    <row r="36" spans="1:9" ht="16.5">
      <c r="A36" s="165" t="s">
        <v>322</v>
      </c>
      <c r="B36" s="134">
        <v>10448</v>
      </c>
      <c r="C36" s="135">
        <v>15392</v>
      </c>
      <c r="D36" s="136">
        <v>16766</v>
      </c>
      <c r="E36" s="860">
        <v>8.8999999999999996E-2</v>
      </c>
      <c r="F36" s="861">
        <v>0.60499999999999998</v>
      </c>
      <c r="G36" s="1444">
        <v>28426</v>
      </c>
      <c r="H36" s="1445">
        <v>32158</v>
      </c>
      <c r="I36" s="1446">
        <v>0.13100000000000001</v>
      </c>
    </row>
    <row r="37" spans="1:9" ht="16.5">
      <c r="A37" s="165" t="s">
        <v>323</v>
      </c>
      <c r="B37" s="134">
        <v>9960</v>
      </c>
      <c r="C37" s="135">
        <v>15191</v>
      </c>
      <c r="D37" s="136">
        <v>17905</v>
      </c>
      <c r="E37" s="860">
        <v>0.17899999999999999</v>
      </c>
      <c r="F37" s="861">
        <v>0.79800000000000004</v>
      </c>
      <c r="G37" s="1444">
        <v>21536</v>
      </c>
      <c r="H37" s="1445">
        <v>33096</v>
      </c>
      <c r="I37" s="1446">
        <v>0.53700000000000003</v>
      </c>
    </row>
    <row r="38" spans="1:9" ht="16.5">
      <c r="A38" s="165" t="s">
        <v>324</v>
      </c>
      <c r="B38" s="134">
        <v>12151</v>
      </c>
      <c r="C38" s="135">
        <v>13583</v>
      </c>
      <c r="D38" s="136">
        <v>13011</v>
      </c>
      <c r="E38" s="860">
        <v>-4.2000000000000003E-2</v>
      </c>
      <c r="F38" s="861">
        <v>7.0999999999999994E-2</v>
      </c>
      <c r="G38" s="1444">
        <v>28825</v>
      </c>
      <c r="H38" s="1445">
        <v>26594</v>
      </c>
      <c r="I38" s="1446">
        <v>-7.6999999999999999E-2</v>
      </c>
    </row>
    <row r="39" spans="1:9">
      <c r="A39" s="165" t="s">
        <v>181</v>
      </c>
      <c r="B39" s="134">
        <v>639</v>
      </c>
      <c r="C39" s="135">
        <v>17647</v>
      </c>
      <c r="D39" s="136">
        <v>10727</v>
      </c>
      <c r="E39" s="860">
        <v>-0.39200000000000002</v>
      </c>
      <c r="F39" s="861" t="s">
        <v>303</v>
      </c>
      <c r="G39" s="1444">
        <v>24172</v>
      </c>
      <c r="H39" s="1445">
        <v>28373</v>
      </c>
      <c r="I39" s="1446">
        <v>0.17399999999999999</v>
      </c>
    </row>
    <row r="40" spans="1:9">
      <c r="A40" s="165" t="s">
        <v>325</v>
      </c>
      <c r="B40" s="134">
        <v>24070</v>
      </c>
      <c r="C40" s="135">
        <v>34532</v>
      </c>
      <c r="D40" s="136">
        <v>30558</v>
      </c>
      <c r="E40" s="860">
        <v>-0.115</v>
      </c>
      <c r="F40" s="861">
        <v>0.27</v>
      </c>
      <c r="G40" s="1444">
        <v>50420</v>
      </c>
      <c r="H40" s="1445">
        <v>65091</v>
      </c>
      <c r="I40" s="1446">
        <v>0.29099999999999998</v>
      </c>
    </row>
    <row r="41" spans="1:9" ht="16.5">
      <c r="A41" s="165" t="s">
        <v>326</v>
      </c>
      <c r="B41" s="134">
        <v>6772</v>
      </c>
      <c r="C41" s="135">
        <v>11858</v>
      </c>
      <c r="D41" s="136">
        <v>21590</v>
      </c>
      <c r="E41" s="860">
        <v>0.82099999999999995</v>
      </c>
      <c r="F41" s="861">
        <v>2.1880000000000002</v>
      </c>
      <c r="G41" s="1447">
        <v>15184</v>
      </c>
      <c r="H41" s="1448">
        <v>33448</v>
      </c>
      <c r="I41" s="1446">
        <v>1.2030000000000001</v>
      </c>
    </row>
    <row r="42" spans="1:9" s="3" customFormat="1" ht="17" thickBot="1">
      <c r="A42" s="165" t="s">
        <v>327</v>
      </c>
      <c r="B42" s="142">
        <v>4924</v>
      </c>
      <c r="C42" s="143">
        <v>10583</v>
      </c>
      <c r="D42" s="144">
        <v>5019</v>
      </c>
      <c r="E42" s="860">
        <v>-0.52600000000000002</v>
      </c>
      <c r="F42" s="861">
        <v>1.9E-2</v>
      </c>
      <c r="G42" s="1450">
        <v>17108</v>
      </c>
      <c r="H42" s="1451">
        <v>15602</v>
      </c>
      <c r="I42" s="1452">
        <v>-8.7999999999999995E-2</v>
      </c>
    </row>
    <row r="43" spans="1:9" s="15" customFormat="1" ht="15" thickBot="1">
      <c r="A43" s="362" t="s">
        <v>328</v>
      </c>
      <c r="B43" s="363">
        <v>409332</v>
      </c>
      <c r="C43" s="364">
        <v>678503</v>
      </c>
      <c r="D43" s="365">
        <v>700733</v>
      </c>
      <c r="E43" s="862">
        <v>3.3000000000000002E-2</v>
      </c>
      <c r="F43" s="863">
        <v>0.71199999999999997</v>
      </c>
      <c r="G43" s="1453">
        <v>1046399</v>
      </c>
      <c r="H43" s="1454">
        <v>1379236</v>
      </c>
      <c r="I43" s="1455">
        <v>0.318</v>
      </c>
    </row>
    <row r="45" spans="1:9">
      <c r="A45" s="1802" t="s">
        <v>329</v>
      </c>
      <c r="B45" s="1802"/>
      <c r="C45" s="1802"/>
      <c r="D45" s="1802"/>
      <c r="E45" s="1802"/>
      <c r="F45" s="1802"/>
    </row>
    <row r="46" spans="1:9">
      <c r="A46" s="1802" t="s">
        <v>330</v>
      </c>
      <c r="B46" s="1802"/>
      <c r="C46" s="1802"/>
      <c r="D46" s="1802"/>
      <c r="E46" s="1802"/>
      <c r="F46" s="1802"/>
    </row>
    <row r="47" spans="1:9">
      <c r="A47" s="1802" t="s">
        <v>331</v>
      </c>
      <c r="B47" s="1802"/>
      <c r="C47" s="1802"/>
      <c r="D47" s="1802"/>
      <c r="E47" s="1802"/>
      <c r="F47" s="1802"/>
    </row>
    <row r="48" spans="1:9">
      <c r="A48" s="1802" t="s">
        <v>332</v>
      </c>
      <c r="B48" s="1802"/>
      <c r="C48" s="1802"/>
      <c r="D48" s="1802"/>
      <c r="E48" s="1802"/>
      <c r="F48" s="1802"/>
    </row>
    <row r="49" spans="1:6">
      <c r="A49" s="1802" t="s">
        <v>333</v>
      </c>
      <c r="B49" s="1802"/>
      <c r="C49" s="1802"/>
      <c r="D49" s="1802"/>
      <c r="E49" s="1802"/>
      <c r="F49" s="1802"/>
    </row>
    <row r="50" spans="1:6">
      <c r="A50" s="1802" t="s">
        <v>334</v>
      </c>
      <c r="B50" s="1802"/>
      <c r="C50" s="1802"/>
      <c r="D50" s="1802"/>
      <c r="E50" s="1802"/>
      <c r="F50" s="1802"/>
    </row>
    <row r="51" spans="1:6">
      <c r="A51" s="1802"/>
      <c r="B51" s="1802"/>
      <c r="C51" s="1802"/>
      <c r="D51" s="1802"/>
      <c r="E51" s="1802"/>
      <c r="F51" s="1802"/>
    </row>
    <row r="52" spans="1:6">
      <c r="A52" s="1801"/>
      <c r="B52" s="1801"/>
      <c r="C52" s="1801"/>
      <c r="D52" s="1801"/>
      <c r="E52" s="1801"/>
      <c r="F52" s="1801"/>
    </row>
  </sheetData>
  <mergeCells count="17">
    <mergeCell ref="A52:F52"/>
    <mergeCell ref="B24:D24"/>
    <mergeCell ref="E24:F24"/>
    <mergeCell ref="A45:F45"/>
    <mergeCell ref="A46:F46"/>
    <mergeCell ref="A47:F47"/>
    <mergeCell ref="A48:F48"/>
    <mergeCell ref="A49:F49"/>
    <mergeCell ref="A51:F51"/>
    <mergeCell ref="A50:F50"/>
    <mergeCell ref="G1:H1"/>
    <mergeCell ref="G16:H16"/>
    <mergeCell ref="G24:H24"/>
    <mergeCell ref="B1:D1"/>
    <mergeCell ref="E1:F1"/>
    <mergeCell ref="B16:D16"/>
    <mergeCell ref="E16:F16"/>
  </mergeCells>
  <hyperlinks>
    <hyperlink ref="A3" location="Index!A1" display="Back to index" xr:uid="{B963EFA4-2EAF-4307-AF00-5C4C74B515A2}"/>
    <hyperlink ref="A18" location="Index!A1" display="Back to index" xr:uid="{F1CFF6F6-8B3C-4481-AD90-F70F514DD028}"/>
    <hyperlink ref="A26" location="Index!A1" display="Back to index" xr:uid="{353C2B25-BBBD-4E05-A524-A9D53FE0CB72}"/>
  </hyperlinks>
  <pageMargins left="0.7" right="0.7" top="0.75" bottom="0.75" header="0.3" footer="0.3"/>
  <pageSetup paperSize="9" orientation="portrait" horizontalDpi="360" verticalDpi="36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306A4-93A7-4312-93EB-63BF9954AE44}">
  <sheetPr>
    <tabColor theme="2" tint="-9.9978637043366805E-2"/>
  </sheetPr>
  <dimension ref="A1:I18"/>
  <sheetViews>
    <sheetView showGridLines="0" zoomScale="82" zoomScaleNormal="82" workbookViewId="0">
      <pane xSplit="1" topLeftCell="B1" activePane="topRight" state="frozen"/>
      <selection pane="topRight" activeCell="G1" sqref="G1:I3"/>
    </sheetView>
  </sheetViews>
  <sheetFormatPr baseColWidth="10" defaultColWidth="11.453125" defaultRowHeight="14.5"/>
  <cols>
    <col min="1" max="1" width="34.7265625" style="88" customWidth="1"/>
    <col min="2" max="6" width="11.453125" style="88"/>
  </cols>
  <sheetData>
    <row r="1" spans="1:9" s="7" customFormat="1" ht="16">
      <c r="A1" s="366" t="s">
        <v>335</v>
      </c>
      <c r="B1" s="1756" t="s">
        <v>28</v>
      </c>
      <c r="C1" s="1756"/>
      <c r="D1" s="1757"/>
      <c r="E1" s="1755" t="s">
        <v>29</v>
      </c>
      <c r="F1" s="1757"/>
      <c r="G1" s="1796" t="s">
        <v>917</v>
      </c>
      <c r="H1" s="1797"/>
      <c r="I1" s="1393" t="s">
        <v>29</v>
      </c>
    </row>
    <row r="2" spans="1:9" s="7" customFormat="1" ht="14">
      <c r="A2" s="122" t="s">
        <v>30</v>
      </c>
      <c r="B2" s="1004"/>
      <c r="C2" s="1004"/>
      <c r="D2" s="973"/>
      <c r="E2" s="972"/>
      <c r="F2" s="973"/>
      <c r="G2" s="9"/>
      <c r="H2" s="9"/>
      <c r="I2" s="1431"/>
    </row>
    <row r="3" spans="1:9" s="12" customFormat="1" thickBot="1">
      <c r="A3" s="123" t="s">
        <v>128</v>
      </c>
      <c r="B3" s="288" t="s">
        <v>31</v>
      </c>
      <c r="C3" s="289" t="s">
        <v>32</v>
      </c>
      <c r="D3" s="290" t="s">
        <v>33</v>
      </c>
      <c r="E3" s="291" t="s">
        <v>34</v>
      </c>
      <c r="F3" s="367" t="s">
        <v>35</v>
      </c>
      <c r="G3" s="1425">
        <v>43983</v>
      </c>
      <c r="H3" s="1426">
        <v>44348</v>
      </c>
      <c r="I3" s="1427" t="s">
        <v>896</v>
      </c>
    </row>
    <row r="4" spans="1:9" s="8" customFormat="1" ht="14">
      <c r="A4" s="368" t="s">
        <v>336</v>
      </c>
      <c r="B4" s="369">
        <v>552061</v>
      </c>
      <c r="C4" s="370">
        <v>643928</v>
      </c>
      <c r="D4" s="371">
        <v>639944</v>
      </c>
      <c r="E4" s="372">
        <v>-6.1870271210445749E-3</v>
      </c>
      <c r="F4" s="373">
        <v>0.1591907416028302</v>
      </c>
      <c r="G4" s="1456">
        <v>1179996</v>
      </c>
      <c r="H4" s="1457">
        <v>1283872</v>
      </c>
      <c r="I4" s="1458">
        <f>+H4/G4-1</f>
        <v>8.8030806884091151E-2</v>
      </c>
    </row>
    <row r="5" spans="1:9">
      <c r="A5" s="374" t="s">
        <v>337</v>
      </c>
      <c r="B5" s="375">
        <v>-328783</v>
      </c>
      <c r="C5" s="376">
        <v>-623353</v>
      </c>
      <c r="D5" s="376">
        <v>-691335</v>
      </c>
      <c r="E5" s="377">
        <v>-0.10905859119952899</v>
      </c>
      <c r="F5" s="378">
        <v>-1.1027090816739307</v>
      </c>
      <c r="G5" s="1459">
        <v>-702285</v>
      </c>
      <c r="H5" s="1460">
        <v>-1314688</v>
      </c>
      <c r="I5" s="1461">
        <f>+-(H5/G5-1)</f>
        <v>-0.872014922716561</v>
      </c>
    </row>
    <row r="6" spans="1:9" s="3" customFormat="1" ht="17" thickBot="1">
      <c r="A6" s="379" t="s">
        <v>338</v>
      </c>
      <c r="B6" s="375">
        <v>-87598</v>
      </c>
      <c r="C6" s="376">
        <v>-85822</v>
      </c>
      <c r="D6" s="376">
        <v>-84944</v>
      </c>
      <c r="E6" s="377">
        <v>1.0230477033860819E-2</v>
      </c>
      <c r="F6" s="378">
        <v>3.0297495376606753E-2</v>
      </c>
      <c r="G6" s="1462">
        <v>-200105</v>
      </c>
      <c r="H6" s="1463">
        <v>-170766</v>
      </c>
      <c r="I6" s="1461">
        <f>+-(H6/G6-1)</f>
        <v>0.14661802553659331</v>
      </c>
    </row>
    <row r="7" spans="1:9" s="15" customFormat="1" ht="15" thickBot="1">
      <c r="A7" s="388" t="s">
        <v>339</v>
      </c>
      <c r="B7" s="380">
        <v>135680</v>
      </c>
      <c r="C7" s="381">
        <v>-65247</v>
      </c>
      <c r="D7" s="381">
        <v>-136335</v>
      </c>
      <c r="E7" s="382">
        <v>1.0895213573037843</v>
      </c>
      <c r="F7" s="383" t="s">
        <v>340</v>
      </c>
      <c r="G7" s="1464">
        <v>277606</v>
      </c>
      <c r="H7" s="1465">
        <v>-201582</v>
      </c>
      <c r="I7" s="1466" t="s">
        <v>340</v>
      </c>
    </row>
    <row r="9" spans="1:9">
      <c r="A9" s="88" t="s">
        <v>341</v>
      </c>
    </row>
    <row r="10" spans="1:9">
      <c r="A10" s="88" t="s">
        <v>342</v>
      </c>
    </row>
    <row r="11" spans="1:9" s="3" customFormat="1" ht="15" thickBot="1">
      <c r="A11" s="88"/>
      <c r="B11" s="145"/>
      <c r="C11" s="145"/>
      <c r="D11" s="145"/>
      <c r="E11" s="145"/>
      <c r="F11" s="145"/>
    </row>
    <row r="12" spans="1:9" s="1" customFormat="1">
      <c r="A12" s="366" t="s">
        <v>343</v>
      </c>
      <c r="B12" s="1756" t="s">
        <v>28</v>
      </c>
      <c r="C12" s="1756"/>
      <c r="D12" s="1757"/>
      <c r="E12" s="1755" t="s">
        <v>29</v>
      </c>
      <c r="F12" s="1757"/>
      <c r="G12" s="1796" t="s">
        <v>917</v>
      </c>
      <c r="H12" s="1797"/>
      <c r="I12" s="1393" t="s">
        <v>29</v>
      </c>
    </row>
    <row r="13" spans="1:9" s="1" customFormat="1">
      <c r="A13" s="122" t="s">
        <v>30</v>
      </c>
      <c r="B13" s="1004"/>
      <c r="C13" s="1004"/>
      <c r="D13" s="973"/>
      <c r="E13" s="972"/>
      <c r="F13" s="973"/>
      <c r="G13" s="9"/>
      <c r="H13" s="9"/>
      <c r="I13" s="1431"/>
    </row>
    <row r="14" spans="1:9" s="5" customFormat="1" ht="15" thickBot="1">
      <c r="A14" s="123" t="s">
        <v>128</v>
      </c>
      <c r="B14" s="288" t="s">
        <v>31</v>
      </c>
      <c r="C14" s="289" t="s">
        <v>32</v>
      </c>
      <c r="D14" s="290" t="s">
        <v>33</v>
      </c>
      <c r="E14" s="291" t="s">
        <v>34</v>
      </c>
      <c r="F14" s="367" t="s">
        <v>35</v>
      </c>
      <c r="G14" s="1425">
        <v>43983</v>
      </c>
      <c r="H14" s="1426">
        <v>44348</v>
      </c>
      <c r="I14" s="1427" t="s">
        <v>896</v>
      </c>
    </row>
    <row r="15" spans="1:9">
      <c r="A15" s="374" t="s">
        <v>344</v>
      </c>
      <c r="B15" s="384">
        <v>-49083.933539923324</v>
      </c>
      <c r="C15" s="385">
        <v>-55604.844563498045</v>
      </c>
      <c r="D15" s="386">
        <v>-53808.32167881533</v>
      </c>
      <c r="E15" s="372">
        <v>3.2308747534239957E-2</v>
      </c>
      <c r="F15" s="373">
        <v>-9.625121293608907E-2</v>
      </c>
      <c r="G15" s="1456">
        <v>-115734.42653632553</v>
      </c>
      <c r="H15" s="1457">
        <v>-109413.16624231337</v>
      </c>
      <c r="I15" s="1458">
        <f>+-(H15/G15-1)</f>
        <v>5.4618668646775559E-2</v>
      </c>
    </row>
    <row r="16" spans="1:9">
      <c r="A16" s="374" t="s">
        <v>345</v>
      </c>
      <c r="B16" s="375">
        <v>-39189.250562954905</v>
      </c>
      <c r="C16" s="376">
        <v>-31557.480868202398</v>
      </c>
      <c r="D16" s="387">
        <v>-31841.579824007509</v>
      </c>
      <c r="E16" s="377">
        <v>-9.0025866447207559E-3</v>
      </c>
      <c r="F16" s="378">
        <v>0.18749199419223017</v>
      </c>
      <c r="G16" s="1459">
        <v>-85650.1375063085</v>
      </c>
      <c r="H16" s="1460">
        <v>-63399.06069220991</v>
      </c>
      <c r="I16" s="1461">
        <f>+-(H16/G16-1)</f>
        <v>0.25979032213999309</v>
      </c>
    </row>
    <row r="17" spans="1:9" s="3" customFormat="1" ht="15" thickBot="1">
      <c r="A17" s="379" t="s">
        <v>346</v>
      </c>
      <c r="B17" s="375">
        <v>674.97225000000003</v>
      </c>
      <c r="C17" s="376">
        <v>1339.9356299999999</v>
      </c>
      <c r="D17" s="387">
        <v>705.52212999999983</v>
      </c>
      <c r="E17" s="377" t="s">
        <v>340</v>
      </c>
      <c r="F17" s="378">
        <v>4.5260942209105259E-2</v>
      </c>
      <c r="G17" s="1459">
        <v>1279.11734</v>
      </c>
      <c r="H17" s="1467">
        <v>2045.4577599999998</v>
      </c>
      <c r="I17" s="1461">
        <f>+H17/G17-1</f>
        <v>0.59911659082035418</v>
      </c>
    </row>
    <row r="18" spans="1:9" s="15" customFormat="1" ht="15" thickBot="1">
      <c r="A18" s="388" t="s">
        <v>343</v>
      </c>
      <c r="B18" s="380">
        <v>-87598.21185287823</v>
      </c>
      <c r="C18" s="381">
        <v>-85822.389801700454</v>
      </c>
      <c r="D18" s="389">
        <v>-84944.379372822848</v>
      </c>
      <c r="E18" s="382">
        <v>-1.0230552084442346E-2</v>
      </c>
      <c r="F18" s="383">
        <v>-3.0295509736117832E-2</v>
      </c>
      <c r="G18" s="1464">
        <f t="shared" ref="G18:H18" si="0">+SUM(G15:G17)</f>
        <v>-200105.44670263404</v>
      </c>
      <c r="H18" s="1465">
        <f t="shared" si="0"/>
        <v>-170766.76917452327</v>
      </c>
      <c r="I18" s="1466">
        <f>+H18/G18-1</f>
        <v>-0.14661608672606197</v>
      </c>
    </row>
  </sheetData>
  <mergeCells count="6">
    <mergeCell ref="B1:D1"/>
    <mergeCell ref="E1:F1"/>
    <mergeCell ref="B12:D12"/>
    <mergeCell ref="E12:F12"/>
    <mergeCell ref="G1:H1"/>
    <mergeCell ref="G12:H12"/>
  </mergeCells>
  <hyperlinks>
    <hyperlink ref="A3" location="Index!A1" display="Back to index" xr:uid="{012732B6-C9CF-415B-8FB1-147425D0D2B1}"/>
    <hyperlink ref="A14" location="Index!A1" display="Back to index" xr:uid="{27E6BA56-1CAD-42CA-BA22-4004AC66D65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3F17C-6271-4CAB-8C22-2D134D399BCC}">
  <sheetPr>
    <tabColor theme="2" tint="-9.9978637043366805E-2"/>
  </sheetPr>
  <dimension ref="A1:I69"/>
  <sheetViews>
    <sheetView showGridLines="0" zoomScale="70" zoomScaleNormal="70" workbookViewId="0">
      <pane xSplit="1" topLeftCell="B1" activePane="topRight" state="frozen"/>
      <selection pane="topRight" activeCell="C7" sqref="C7"/>
    </sheetView>
  </sheetViews>
  <sheetFormatPr baseColWidth="10" defaultColWidth="11.453125" defaultRowHeight="14.5"/>
  <cols>
    <col min="1" max="1" width="44.453125" customWidth="1"/>
  </cols>
  <sheetData>
    <row r="1" spans="1:9" s="9" customFormat="1">
      <c r="A1" s="886" t="s">
        <v>347</v>
      </c>
      <c r="B1" s="1769" t="s">
        <v>28</v>
      </c>
      <c r="C1" s="1798"/>
      <c r="D1" s="1798"/>
      <c r="E1" s="1755" t="s">
        <v>29</v>
      </c>
      <c r="F1" s="1757"/>
      <c r="G1" s="1796" t="s">
        <v>917</v>
      </c>
      <c r="H1" s="1797"/>
      <c r="I1" s="1393" t="s">
        <v>29</v>
      </c>
    </row>
    <row r="2" spans="1:9" s="9" customFormat="1">
      <c r="A2" s="887" t="s">
        <v>30</v>
      </c>
      <c r="B2" s="888"/>
      <c r="C2" s="888"/>
      <c r="D2" s="889"/>
      <c r="E2" s="1355"/>
      <c r="F2" s="1356"/>
      <c r="I2" s="1431"/>
    </row>
    <row r="3" spans="1:9" s="17" customFormat="1" ht="15" thickBot="1">
      <c r="A3" s="890" t="s">
        <v>128</v>
      </c>
      <c r="B3" s="292" t="s">
        <v>31</v>
      </c>
      <c r="C3" s="292" t="s">
        <v>32</v>
      </c>
      <c r="D3" s="292" t="s">
        <v>33</v>
      </c>
      <c r="E3" s="291" t="s">
        <v>34</v>
      </c>
      <c r="F3" s="367" t="s">
        <v>35</v>
      </c>
      <c r="G3" s="1425">
        <v>43983</v>
      </c>
      <c r="H3" s="1426">
        <v>44348</v>
      </c>
      <c r="I3" s="1427" t="s">
        <v>896</v>
      </c>
    </row>
    <row r="4" spans="1:9" s="8" customFormat="1">
      <c r="A4" s="891" t="s">
        <v>348</v>
      </c>
      <c r="B4" s="892">
        <v>825997</v>
      </c>
      <c r="C4" s="893">
        <v>857559</v>
      </c>
      <c r="D4" s="894">
        <v>882177</v>
      </c>
      <c r="E4" s="895">
        <v>2.9000000000000001E-2</v>
      </c>
      <c r="F4" s="896">
        <v>6.8000000000000005E-2</v>
      </c>
      <c r="G4" s="1190">
        <v>1717180</v>
      </c>
      <c r="H4" s="1205">
        <v>1739736</v>
      </c>
      <c r="I4" s="1471">
        <v>1.2999999999999999E-2</v>
      </c>
    </row>
    <row r="5" spans="1:9" ht="16.5">
      <c r="A5" s="897" t="s">
        <v>349</v>
      </c>
      <c r="B5" s="892">
        <v>510694</v>
      </c>
      <c r="C5" s="893">
        <v>580842</v>
      </c>
      <c r="D5" s="894">
        <v>672805</v>
      </c>
      <c r="E5" s="895">
        <v>0.158</v>
      </c>
      <c r="F5" s="895">
        <v>0.317</v>
      </c>
      <c r="G5" s="1190">
        <v>1052798</v>
      </c>
      <c r="H5" s="1205">
        <v>1253647</v>
      </c>
      <c r="I5" s="1472">
        <v>0.191</v>
      </c>
    </row>
    <row r="6" spans="1:9" ht="16.5">
      <c r="A6" s="897" t="s">
        <v>350</v>
      </c>
      <c r="B6" s="892">
        <v>169310</v>
      </c>
      <c r="C6" s="893">
        <v>166765</v>
      </c>
      <c r="D6" s="894">
        <v>163869</v>
      </c>
      <c r="E6" s="895">
        <v>-1.7000000000000001E-2</v>
      </c>
      <c r="F6" s="895">
        <v>-3.2000000000000001E-2</v>
      </c>
      <c r="G6" s="1190">
        <v>339269</v>
      </c>
      <c r="H6" s="1205">
        <v>330634</v>
      </c>
      <c r="I6" s="1472">
        <v>-2.5000000000000001E-2</v>
      </c>
    </row>
    <row r="7" spans="1:9">
      <c r="A7" s="897" t="s">
        <v>351</v>
      </c>
      <c r="B7" s="892">
        <v>17944</v>
      </c>
      <c r="C7" s="893">
        <v>13906</v>
      </c>
      <c r="D7" s="894">
        <v>8879</v>
      </c>
      <c r="E7" s="895">
        <v>-0.36099999999999999</v>
      </c>
      <c r="F7" s="895">
        <v>-0.505</v>
      </c>
      <c r="G7" s="1190">
        <v>24374</v>
      </c>
      <c r="H7" s="1205">
        <v>22785</v>
      </c>
      <c r="I7" s="1472">
        <v>-6.5000000000000002E-2</v>
      </c>
    </row>
    <row r="8" spans="1:9" s="3" customFormat="1" ht="17" thickBot="1">
      <c r="A8" s="898" t="s">
        <v>352</v>
      </c>
      <c r="B8" s="899">
        <v>87598</v>
      </c>
      <c r="C8" s="900">
        <v>85822</v>
      </c>
      <c r="D8" s="901">
        <v>84944</v>
      </c>
      <c r="E8" s="902">
        <v>-0.01</v>
      </c>
      <c r="F8" s="902">
        <v>-0.03</v>
      </c>
      <c r="G8" s="1190">
        <v>200105</v>
      </c>
      <c r="H8" s="1205">
        <v>170766</v>
      </c>
      <c r="I8" s="1472">
        <v>-0.14699999999999999</v>
      </c>
    </row>
    <row r="9" spans="1:9" s="15" customFormat="1" ht="17" thickBot="1">
      <c r="A9" s="898" t="s">
        <v>353</v>
      </c>
      <c r="B9" s="903">
        <v>1611543</v>
      </c>
      <c r="C9" s="904">
        <v>1704894</v>
      </c>
      <c r="D9" s="905">
        <v>1812674</v>
      </c>
      <c r="E9" s="906">
        <v>6.3E-2</v>
      </c>
      <c r="F9" s="906">
        <v>0.125</v>
      </c>
      <c r="G9" s="1469">
        <v>3333726</v>
      </c>
      <c r="H9" s="1470">
        <v>3517568</v>
      </c>
      <c r="I9" s="1473">
        <v>5.5E-2</v>
      </c>
    </row>
    <row r="10" spans="1:9">
      <c r="A10" s="22"/>
      <c r="B10" s="23"/>
      <c r="C10" s="23"/>
      <c r="D10" s="23"/>
      <c r="E10" s="21"/>
      <c r="F10" s="21"/>
      <c r="G10" s="21"/>
      <c r="H10" s="21"/>
      <c r="I10" s="21"/>
    </row>
    <row r="11" spans="1:9">
      <c r="A11" s="881" t="s">
        <v>354</v>
      </c>
      <c r="B11" s="994"/>
      <c r="C11" s="994"/>
      <c r="D11" s="994"/>
      <c r="E11" s="994"/>
      <c r="F11" s="994"/>
      <c r="G11" s="994"/>
      <c r="H11" s="994"/>
      <c r="I11" s="994"/>
    </row>
    <row r="12" spans="1:9" ht="15" customHeight="1">
      <c r="A12" s="882" t="s">
        <v>355</v>
      </c>
      <c r="B12" s="851"/>
      <c r="C12" s="851"/>
      <c r="D12" s="851"/>
      <c r="E12" s="851"/>
      <c r="F12" s="851"/>
      <c r="G12" s="851"/>
      <c r="H12" s="851"/>
      <c r="I12" s="851"/>
    </row>
    <row r="13" spans="1:9" ht="15" customHeight="1">
      <c r="A13" s="883" t="s">
        <v>356</v>
      </c>
      <c r="B13" s="850"/>
      <c r="C13" s="850"/>
      <c r="D13" s="850"/>
      <c r="E13" s="850"/>
      <c r="F13" s="850"/>
      <c r="G13" s="850"/>
      <c r="H13" s="850"/>
      <c r="I13" s="850"/>
    </row>
    <row r="14" spans="1:9" ht="15" customHeight="1">
      <c r="A14" s="1812"/>
      <c r="B14" s="1812"/>
      <c r="C14" s="1812"/>
      <c r="D14" s="1812"/>
      <c r="E14" s="1812"/>
      <c r="F14" s="1812"/>
      <c r="G14" s="1812"/>
      <c r="H14" s="1812"/>
      <c r="I14" s="1812"/>
    </row>
    <row r="15" spans="1:9" s="3" customFormat="1" ht="15" thickBot="1"/>
    <row r="16" spans="1:9" s="14" customFormat="1">
      <c r="A16" s="390" t="s">
        <v>357</v>
      </c>
      <c r="B16" s="1769" t="s">
        <v>28</v>
      </c>
      <c r="C16" s="1798"/>
      <c r="D16" s="1798"/>
      <c r="E16" s="1755" t="s">
        <v>29</v>
      </c>
      <c r="F16" s="1757"/>
      <c r="G16" s="1796" t="s">
        <v>917</v>
      </c>
      <c r="H16" s="1797"/>
      <c r="I16" s="1393" t="s">
        <v>29</v>
      </c>
    </row>
    <row r="17" spans="1:9" s="14" customFormat="1">
      <c r="A17" s="336" t="s">
        <v>30</v>
      </c>
      <c r="B17" s="258"/>
      <c r="C17" s="258"/>
      <c r="D17" s="258"/>
      <c r="E17" s="972"/>
      <c r="F17" s="973"/>
      <c r="G17" s="9"/>
      <c r="H17" s="9"/>
      <c r="I17" s="1431"/>
    </row>
    <row r="18" spans="1:9" s="16" customFormat="1" ht="15" thickBot="1">
      <c r="A18" s="123" t="s">
        <v>128</v>
      </c>
      <c r="B18" s="292" t="s">
        <v>31</v>
      </c>
      <c r="C18" s="292" t="s">
        <v>32</v>
      </c>
      <c r="D18" s="292" t="s">
        <v>33</v>
      </c>
      <c r="E18" s="291" t="s">
        <v>34</v>
      </c>
      <c r="F18" s="367" t="s">
        <v>35</v>
      </c>
      <c r="G18" s="1425">
        <v>43983</v>
      </c>
      <c r="H18" s="1426">
        <v>44348</v>
      </c>
      <c r="I18" s="1427" t="s">
        <v>896</v>
      </c>
    </row>
    <row r="19" spans="1:9">
      <c r="A19" s="66" t="s">
        <v>358</v>
      </c>
      <c r="B19" s="67">
        <v>98069</v>
      </c>
      <c r="C19" s="68">
        <v>106625</v>
      </c>
      <c r="D19" s="68">
        <v>116692</v>
      </c>
      <c r="E19" s="89">
        <v>9.4E-2</v>
      </c>
      <c r="F19" s="79">
        <v>0.19</v>
      </c>
      <c r="G19" s="1477">
        <v>174120</v>
      </c>
      <c r="H19" s="1474">
        <v>223317</v>
      </c>
      <c r="I19" s="1480">
        <v>0.28299999999999997</v>
      </c>
    </row>
    <row r="20" spans="1:9">
      <c r="A20" s="66" t="s">
        <v>359</v>
      </c>
      <c r="B20" s="67">
        <v>53505</v>
      </c>
      <c r="C20" s="68">
        <v>72270</v>
      </c>
      <c r="D20" s="68">
        <v>104862</v>
      </c>
      <c r="E20" s="89">
        <v>0.45100000000000001</v>
      </c>
      <c r="F20" s="79">
        <v>0.96</v>
      </c>
      <c r="G20" s="1478">
        <v>128761</v>
      </c>
      <c r="H20" s="1474">
        <v>177132</v>
      </c>
      <c r="I20" s="1481">
        <v>0.376</v>
      </c>
    </row>
    <row r="21" spans="1:9">
      <c r="A21" s="66" t="s">
        <v>360</v>
      </c>
      <c r="B21" s="67">
        <v>63344</v>
      </c>
      <c r="C21" s="68">
        <v>68808</v>
      </c>
      <c r="D21" s="68">
        <v>77406</v>
      </c>
      <c r="E21" s="89">
        <v>0.125</v>
      </c>
      <c r="F21" s="79">
        <v>0.222</v>
      </c>
      <c r="G21" s="1478">
        <v>131361</v>
      </c>
      <c r="H21" s="1474">
        <v>146214</v>
      </c>
      <c r="I21" s="1481">
        <v>0.113</v>
      </c>
    </row>
    <row r="22" spans="1:9">
      <c r="A22" s="66" t="s">
        <v>361</v>
      </c>
      <c r="B22" s="67">
        <v>46412</v>
      </c>
      <c r="C22" s="68">
        <v>40858</v>
      </c>
      <c r="D22" s="68">
        <v>57720</v>
      </c>
      <c r="E22" s="89">
        <v>0.41299999999999998</v>
      </c>
      <c r="F22" s="79">
        <v>0.24399999999999999</v>
      </c>
      <c r="G22" s="1478">
        <v>85897</v>
      </c>
      <c r="H22" s="1474">
        <v>98578</v>
      </c>
      <c r="I22" s="1481">
        <v>0.14799999999999999</v>
      </c>
    </row>
    <row r="23" spans="1:9">
      <c r="A23" s="66" t="s">
        <v>362</v>
      </c>
      <c r="B23" s="67">
        <v>30156</v>
      </c>
      <c r="C23" s="68">
        <v>42697</v>
      </c>
      <c r="D23" s="68">
        <v>51169</v>
      </c>
      <c r="E23" s="89">
        <v>0.19800000000000001</v>
      </c>
      <c r="F23" s="79">
        <v>0.69699999999999995</v>
      </c>
      <c r="G23" s="1478">
        <v>65622</v>
      </c>
      <c r="H23" s="1474">
        <v>93866</v>
      </c>
      <c r="I23" s="1481">
        <v>0.43</v>
      </c>
    </row>
    <row r="24" spans="1:9">
      <c r="A24" s="66" t="s">
        <v>363</v>
      </c>
      <c r="B24" s="67">
        <v>33006</v>
      </c>
      <c r="C24" s="68">
        <v>40445</v>
      </c>
      <c r="D24" s="68">
        <v>42826</v>
      </c>
      <c r="E24" s="89">
        <v>5.8999999999999997E-2</v>
      </c>
      <c r="F24" s="79">
        <v>0.29799999999999999</v>
      </c>
      <c r="G24" s="1478">
        <v>63315</v>
      </c>
      <c r="H24" s="1474">
        <v>83271</v>
      </c>
      <c r="I24" s="1481">
        <v>0.315</v>
      </c>
    </row>
    <row r="25" spans="1:9">
      <c r="A25" s="66" t="s">
        <v>364</v>
      </c>
      <c r="B25" s="67">
        <v>19076</v>
      </c>
      <c r="C25" s="68">
        <v>25036</v>
      </c>
      <c r="D25" s="68">
        <v>25218</v>
      </c>
      <c r="E25" s="89">
        <v>7.0000000000000001E-3</v>
      </c>
      <c r="F25" s="79">
        <v>0.32200000000000001</v>
      </c>
      <c r="G25" s="1478">
        <v>40505</v>
      </c>
      <c r="H25" s="1474">
        <v>50254</v>
      </c>
      <c r="I25" s="1481">
        <v>0.24099999999999999</v>
      </c>
    </row>
    <row r="26" spans="1:9">
      <c r="A26" s="66" t="s">
        <v>365</v>
      </c>
      <c r="B26" s="67">
        <v>15823</v>
      </c>
      <c r="C26" s="68">
        <v>15959</v>
      </c>
      <c r="D26" s="68">
        <v>15691</v>
      </c>
      <c r="E26" s="89">
        <v>-1.7000000000000001E-2</v>
      </c>
      <c r="F26" s="79">
        <v>-8.0000000000000002E-3</v>
      </c>
      <c r="G26" s="1478">
        <v>31802</v>
      </c>
      <c r="H26" s="1474">
        <v>31650</v>
      </c>
      <c r="I26" s="1481">
        <v>-5.0000000000000001E-3</v>
      </c>
    </row>
    <row r="27" spans="1:9">
      <c r="A27" s="66" t="s">
        <v>366</v>
      </c>
      <c r="B27" s="67">
        <v>9908</v>
      </c>
      <c r="C27" s="68">
        <v>14819</v>
      </c>
      <c r="D27" s="68">
        <v>14171</v>
      </c>
      <c r="E27" s="89">
        <v>-4.3999999999999997E-2</v>
      </c>
      <c r="F27" s="79">
        <v>0.43</v>
      </c>
      <c r="G27" s="1478">
        <v>33547</v>
      </c>
      <c r="H27" s="1474">
        <v>28990</v>
      </c>
      <c r="I27" s="1481">
        <v>-0.13600000000000001</v>
      </c>
    </row>
    <row r="28" spans="1:9">
      <c r="A28" s="66" t="s">
        <v>367</v>
      </c>
      <c r="B28" s="67">
        <v>15091</v>
      </c>
      <c r="C28" s="68">
        <v>20902</v>
      </c>
      <c r="D28" s="68">
        <v>20145</v>
      </c>
      <c r="E28" s="89">
        <v>-3.5999999999999997E-2</v>
      </c>
      <c r="F28" s="79">
        <v>0.33500000000000002</v>
      </c>
      <c r="G28" s="1478">
        <v>36394</v>
      </c>
      <c r="H28" s="1474">
        <v>41047</v>
      </c>
      <c r="I28" s="1481">
        <v>0.128</v>
      </c>
    </row>
    <row r="29" spans="1:9">
      <c r="A29" s="66" t="s">
        <v>368</v>
      </c>
      <c r="B29" s="67">
        <v>13133</v>
      </c>
      <c r="C29" s="68">
        <v>10691</v>
      </c>
      <c r="D29" s="68">
        <v>12709</v>
      </c>
      <c r="E29" s="89">
        <v>0.189</v>
      </c>
      <c r="F29" s="79">
        <v>-3.2000000000000001E-2</v>
      </c>
      <c r="G29" s="1478">
        <v>24946</v>
      </c>
      <c r="H29" s="1474">
        <v>23400</v>
      </c>
      <c r="I29" s="1481">
        <v>-6.2E-2</v>
      </c>
    </row>
    <row r="30" spans="1:9">
      <c r="A30" s="66" t="s">
        <v>369</v>
      </c>
      <c r="B30" s="67">
        <v>12219</v>
      </c>
      <c r="C30" s="68">
        <v>13183</v>
      </c>
      <c r="D30" s="68">
        <v>13462</v>
      </c>
      <c r="E30" s="89">
        <v>2.1000000000000001E-2</v>
      </c>
      <c r="F30" s="79">
        <v>0.10199999999999999</v>
      </c>
      <c r="G30" s="1478">
        <v>22971</v>
      </c>
      <c r="H30" s="1474">
        <v>26645</v>
      </c>
      <c r="I30" s="1481">
        <v>0.16</v>
      </c>
    </row>
    <row r="31" spans="1:9">
      <c r="A31" s="66" t="s">
        <v>370</v>
      </c>
      <c r="B31" s="67">
        <v>3195</v>
      </c>
      <c r="C31" s="68">
        <v>8274</v>
      </c>
      <c r="D31" s="68">
        <v>5320</v>
      </c>
      <c r="E31" s="89">
        <v>-0.35699999999999998</v>
      </c>
      <c r="F31" s="79">
        <v>0.66500000000000004</v>
      </c>
      <c r="G31" s="1478">
        <v>8105</v>
      </c>
      <c r="H31" s="1474">
        <v>13594</v>
      </c>
      <c r="I31" s="1481">
        <v>0.67700000000000005</v>
      </c>
    </row>
    <row r="32" spans="1:9">
      <c r="A32" s="66" t="s">
        <v>371</v>
      </c>
      <c r="B32" s="67">
        <v>6840</v>
      </c>
      <c r="C32" s="68">
        <v>9968</v>
      </c>
      <c r="D32" s="68">
        <v>11123</v>
      </c>
      <c r="E32" s="89">
        <v>0.11600000000000001</v>
      </c>
      <c r="F32" s="79">
        <v>0.626</v>
      </c>
      <c r="G32" s="1478">
        <v>15477</v>
      </c>
      <c r="H32" s="1474">
        <v>21091</v>
      </c>
      <c r="I32" s="1481">
        <v>0.36299999999999999</v>
      </c>
    </row>
    <row r="33" spans="1:9">
      <c r="A33" s="66" t="s">
        <v>372</v>
      </c>
      <c r="B33" s="67">
        <v>5522</v>
      </c>
      <c r="C33" s="68">
        <v>5282</v>
      </c>
      <c r="D33" s="68">
        <v>5206</v>
      </c>
      <c r="E33" s="89">
        <v>-1.4E-2</v>
      </c>
      <c r="F33" s="79">
        <v>-5.7000000000000002E-2</v>
      </c>
      <c r="G33" s="1478">
        <v>11040</v>
      </c>
      <c r="H33" s="1474">
        <v>10488</v>
      </c>
      <c r="I33" s="1481">
        <v>-0.05</v>
      </c>
    </row>
    <row r="34" spans="1:9">
      <c r="A34" s="66" t="s">
        <v>373</v>
      </c>
      <c r="B34" s="67">
        <v>1220</v>
      </c>
      <c r="C34" s="68">
        <v>1258</v>
      </c>
      <c r="D34" s="68">
        <v>2206</v>
      </c>
      <c r="E34" s="89">
        <v>0.754</v>
      </c>
      <c r="F34" s="79">
        <v>0.80800000000000005</v>
      </c>
      <c r="G34" s="1478">
        <v>2470</v>
      </c>
      <c r="H34" s="1474">
        <v>3464</v>
      </c>
      <c r="I34" s="1481">
        <v>0.40200000000000002</v>
      </c>
    </row>
    <row r="35" spans="1:9" s="3" customFormat="1" ht="17.5" thickBot="1">
      <c r="A35" s="66" t="s">
        <v>374</v>
      </c>
      <c r="B35" s="81">
        <v>84175</v>
      </c>
      <c r="C35" s="82">
        <v>83767</v>
      </c>
      <c r="D35" s="82">
        <v>96878</v>
      </c>
      <c r="E35" s="100">
        <v>0.157</v>
      </c>
      <c r="F35" s="84">
        <v>0.151</v>
      </c>
      <c r="G35" s="1478">
        <v>176465</v>
      </c>
      <c r="H35" s="1474">
        <v>180645</v>
      </c>
      <c r="I35" s="1481">
        <v>2.4E-2</v>
      </c>
    </row>
    <row r="36" spans="1:9" s="15" customFormat="1" ht="15" thickBot="1">
      <c r="A36" s="391" t="s">
        <v>375</v>
      </c>
      <c r="B36" s="392">
        <v>510694</v>
      </c>
      <c r="C36" s="343">
        <v>580842</v>
      </c>
      <c r="D36" s="343">
        <v>672804</v>
      </c>
      <c r="E36" s="1024">
        <v>0.158</v>
      </c>
      <c r="F36" s="1025">
        <v>0.317</v>
      </c>
      <c r="G36" s="1479">
        <v>1052798</v>
      </c>
      <c r="H36" s="1476">
        <v>1253646</v>
      </c>
      <c r="I36" s="1482">
        <v>0.191</v>
      </c>
    </row>
    <row r="37" spans="1:9">
      <c r="A37" s="393"/>
      <c r="B37" s="394"/>
      <c r="C37" s="394"/>
      <c r="D37" s="394"/>
      <c r="E37" s="394"/>
      <c r="F37" s="394"/>
      <c r="G37" s="394"/>
      <c r="H37" s="394"/>
      <c r="I37" s="394"/>
    </row>
    <row r="38" spans="1:9">
      <c r="A38" s="85" t="s">
        <v>376</v>
      </c>
      <c r="B38" s="88"/>
      <c r="C38" s="88"/>
      <c r="D38" s="88"/>
      <c r="E38" s="88"/>
      <c r="F38" s="88"/>
      <c r="G38" s="88"/>
      <c r="H38" s="88"/>
      <c r="I38" s="88"/>
    </row>
    <row r="39" spans="1:9">
      <c r="A39" s="85"/>
      <c r="B39" s="88"/>
      <c r="C39" s="88"/>
      <c r="D39" s="88"/>
      <c r="E39" s="88"/>
      <c r="F39" s="88"/>
      <c r="G39" s="88"/>
      <c r="H39" s="88"/>
      <c r="I39" s="88"/>
    </row>
    <row r="40" spans="1:9" s="3" customFormat="1" ht="15" thickBot="1">
      <c r="A40" s="145"/>
      <c r="B40" s="145"/>
      <c r="C40" s="145"/>
      <c r="D40" s="145"/>
      <c r="E40" s="145"/>
      <c r="F40" s="145"/>
      <c r="G40" s="145"/>
      <c r="H40" s="145"/>
      <c r="I40" s="145"/>
    </row>
    <row r="41" spans="1:9" s="2" customFormat="1">
      <c r="A41" s="395" t="s">
        <v>84</v>
      </c>
      <c r="B41" s="1756" t="s">
        <v>28</v>
      </c>
      <c r="C41" s="1756"/>
      <c r="D41" s="1757"/>
      <c r="E41" s="1751" t="s">
        <v>29</v>
      </c>
      <c r="F41" s="1753"/>
      <c r="G41" s="1796" t="s">
        <v>917</v>
      </c>
      <c r="H41" s="1797"/>
      <c r="I41" s="1393" t="s">
        <v>29</v>
      </c>
    </row>
    <row r="42" spans="1:9" s="2" customFormat="1">
      <c r="A42" s="396" t="s">
        <v>30</v>
      </c>
      <c r="B42" s="1004"/>
      <c r="C42" s="1004"/>
      <c r="D42" s="973"/>
      <c r="E42" s="975"/>
      <c r="F42" s="976"/>
      <c r="G42" s="9"/>
      <c r="H42" s="9"/>
      <c r="I42" s="1431"/>
    </row>
    <row r="43" spans="1:9" s="6" customFormat="1" ht="15" thickBot="1">
      <c r="A43" s="123" t="s">
        <v>128</v>
      </c>
      <c r="B43" s="288" t="s">
        <v>31</v>
      </c>
      <c r="C43" s="289" t="s">
        <v>32</v>
      </c>
      <c r="D43" s="290" t="s">
        <v>33</v>
      </c>
      <c r="E43" s="291" t="s">
        <v>34</v>
      </c>
      <c r="F43" s="367" t="s">
        <v>35</v>
      </c>
      <c r="G43" s="1425">
        <v>43983</v>
      </c>
      <c r="H43" s="1426">
        <v>44348</v>
      </c>
      <c r="I43" s="1427" t="s">
        <v>896</v>
      </c>
    </row>
    <row r="44" spans="1:9" ht="17">
      <c r="A44" s="397" t="s">
        <v>377</v>
      </c>
      <c r="B44" s="172">
        <v>1611543</v>
      </c>
      <c r="C44" s="172">
        <v>1704894</v>
      </c>
      <c r="D44" s="279">
        <v>1812674</v>
      </c>
      <c r="E44" s="746">
        <v>6.3E-2</v>
      </c>
      <c r="F44" s="747">
        <v>0.125</v>
      </c>
      <c r="G44" s="1483">
        <v>3333726</v>
      </c>
      <c r="H44" s="1484">
        <v>3517568</v>
      </c>
      <c r="I44" s="1471">
        <v>5.5100000000000003E-2</v>
      </c>
    </row>
    <row r="45" spans="1:9" ht="16.5">
      <c r="A45" s="398" t="s">
        <v>378</v>
      </c>
      <c r="B45" s="172">
        <v>3213316</v>
      </c>
      <c r="C45" s="172">
        <v>3871563</v>
      </c>
      <c r="D45" s="279">
        <v>4147704</v>
      </c>
      <c r="E45" s="746">
        <v>7.0999999999999994E-2</v>
      </c>
      <c r="F45" s="747">
        <v>0.29099999999999998</v>
      </c>
      <c r="G45" s="1190">
        <v>7181896</v>
      </c>
      <c r="H45" s="1205">
        <v>8019267</v>
      </c>
      <c r="I45" s="1472">
        <v>0.11700000000000001</v>
      </c>
    </row>
    <row r="46" spans="1:9" ht="16.5">
      <c r="A46" s="398" t="s">
        <v>379</v>
      </c>
      <c r="B46" s="399">
        <v>0.502</v>
      </c>
      <c r="C46" s="399">
        <v>0.44</v>
      </c>
      <c r="D46" s="400">
        <v>0.437</v>
      </c>
      <c r="E46" s="61" t="s">
        <v>380</v>
      </c>
      <c r="F46" s="62" t="s">
        <v>381</v>
      </c>
      <c r="G46" s="1472">
        <v>0.46400000000000002</v>
      </c>
      <c r="H46" s="1468">
        <v>0.439</v>
      </c>
      <c r="I46" s="1165" t="s">
        <v>926</v>
      </c>
    </row>
    <row r="47" spans="1:9" s="3" customFormat="1" ht="17" thickBot="1">
      <c r="A47" s="401" t="s">
        <v>382</v>
      </c>
      <c r="B47" s="402" t="s">
        <v>383</v>
      </c>
      <c r="C47" s="402">
        <v>2.8299999999999999E-2</v>
      </c>
      <c r="D47" s="403">
        <v>2.9600000000000001E-2</v>
      </c>
      <c r="E47" s="332" t="s">
        <v>384</v>
      </c>
      <c r="F47" s="333" t="s">
        <v>385</v>
      </c>
      <c r="G47" s="1486" t="s">
        <v>927</v>
      </c>
      <c r="H47" s="1487">
        <v>2.92E-2</v>
      </c>
      <c r="I47" s="1486" t="s">
        <v>928</v>
      </c>
    </row>
    <row r="48" spans="1:9">
      <c r="A48" s="111"/>
      <c r="B48" s="118"/>
      <c r="C48" s="118"/>
      <c r="D48" s="118"/>
      <c r="E48" s="101"/>
      <c r="F48" s="101"/>
      <c r="G48" s="101"/>
      <c r="H48" s="101"/>
      <c r="I48" s="101"/>
    </row>
    <row r="49" spans="1:9" ht="30.65" customHeight="1">
      <c r="A49" s="1811" t="s">
        <v>386</v>
      </c>
      <c r="B49" s="1811"/>
      <c r="C49" s="1811"/>
      <c r="D49" s="1811"/>
      <c r="E49" s="1811"/>
      <c r="F49" s="1811"/>
      <c r="G49" s="1811"/>
      <c r="H49" s="1811"/>
      <c r="I49" s="1811"/>
    </row>
    <row r="50" spans="1:9" ht="34.5" customHeight="1">
      <c r="A50" s="1810" t="s">
        <v>387</v>
      </c>
      <c r="B50" s="1810"/>
      <c r="C50" s="1810"/>
      <c r="D50" s="1810"/>
      <c r="E50" s="1810"/>
      <c r="F50" s="1810"/>
      <c r="G50" s="1810"/>
      <c r="H50" s="1810"/>
      <c r="I50" s="1810"/>
    </row>
    <row r="51" spans="1:9">
      <c r="A51" s="1811" t="s">
        <v>388</v>
      </c>
      <c r="B51" s="1811"/>
      <c r="C51" s="1811"/>
      <c r="D51" s="1811"/>
      <c r="E51" s="1811"/>
      <c r="F51" s="1811"/>
      <c r="G51" s="405"/>
      <c r="H51" s="405"/>
      <c r="I51" s="405"/>
    </row>
    <row r="52" spans="1:9" ht="15" customHeight="1">
      <c r="A52" s="907" t="s">
        <v>389</v>
      </c>
      <c r="B52" s="907"/>
      <c r="C52" s="907"/>
      <c r="D52" s="907"/>
      <c r="E52" s="907"/>
      <c r="F52" s="907"/>
      <c r="G52" s="316"/>
      <c r="H52" s="316"/>
      <c r="I52" s="316"/>
    </row>
    <row r="53" spans="1:9">
      <c r="A53" s="88"/>
      <c r="B53" s="88"/>
      <c r="C53" s="88"/>
      <c r="D53" s="88"/>
      <c r="E53" s="88"/>
      <c r="F53" s="88"/>
      <c r="G53" s="88"/>
      <c r="H53" s="88"/>
      <c r="I53" s="88"/>
    </row>
    <row r="54" spans="1:9" s="3" customFormat="1" ht="15" thickBot="1">
      <c r="A54" s="145"/>
      <c r="B54" s="145"/>
      <c r="C54" s="145"/>
      <c r="D54" s="145"/>
      <c r="E54" s="145"/>
      <c r="F54" s="145"/>
      <c r="G54" s="145"/>
      <c r="H54" s="145"/>
      <c r="I54" s="145"/>
    </row>
    <row r="55" spans="1:9" s="1" customFormat="1" ht="28">
      <c r="A55" s="406" t="s">
        <v>390</v>
      </c>
      <c r="B55" s="982" t="s">
        <v>391</v>
      </c>
      <c r="C55" s="225" t="s">
        <v>325</v>
      </c>
      <c r="D55" s="225" t="s">
        <v>392</v>
      </c>
      <c r="E55" s="225" t="s">
        <v>182</v>
      </c>
      <c r="F55" s="225" t="s">
        <v>393</v>
      </c>
      <c r="G55" s="983" t="s">
        <v>394</v>
      </c>
      <c r="H55" s="982" t="s">
        <v>152</v>
      </c>
      <c r="I55" s="102"/>
    </row>
    <row r="56" spans="1:9" s="5" customFormat="1" ht="28.5" thickBot="1">
      <c r="A56" s="123" t="s">
        <v>128</v>
      </c>
      <c r="B56" s="407" t="s">
        <v>395</v>
      </c>
      <c r="C56" s="408"/>
      <c r="D56" s="408"/>
      <c r="E56" s="408"/>
      <c r="F56" s="408"/>
      <c r="G56" s="409"/>
      <c r="H56" s="407"/>
      <c r="I56" s="103"/>
    </row>
    <row r="57" spans="1:9">
      <c r="A57" s="410" t="s">
        <v>31</v>
      </c>
      <c r="B57" s="908">
        <v>0.43</v>
      </c>
      <c r="C57" s="909">
        <v>0.51</v>
      </c>
      <c r="D57" s="909">
        <v>0.93700000000000006</v>
      </c>
      <c r="E57" s="909">
        <v>0.89800000000000002</v>
      </c>
      <c r="F57" s="909">
        <v>0.4</v>
      </c>
      <c r="G57" s="910">
        <v>0.57299999999999995</v>
      </c>
      <c r="H57" s="747">
        <v>0.502</v>
      </c>
      <c r="I57" s="88"/>
    </row>
    <row r="58" spans="1:9">
      <c r="A58" s="410" t="s">
        <v>32</v>
      </c>
      <c r="B58" s="911">
        <v>0.40200000000000002</v>
      </c>
      <c r="C58" s="912">
        <v>0.59699999999999998</v>
      </c>
      <c r="D58" s="912">
        <v>0.62</v>
      </c>
      <c r="E58" s="912">
        <v>0.78300000000000003</v>
      </c>
      <c r="F58" s="912">
        <v>0.374</v>
      </c>
      <c r="G58" s="913">
        <v>0.46500000000000002</v>
      </c>
      <c r="H58" s="912">
        <v>0.44</v>
      </c>
      <c r="I58" s="88"/>
    </row>
    <row r="59" spans="1:9" s="3" customFormat="1" ht="15" thickBot="1">
      <c r="A59" s="411" t="s">
        <v>33</v>
      </c>
      <c r="B59" s="914">
        <v>0.40300000000000002</v>
      </c>
      <c r="C59" s="412">
        <v>0.58899999999999997</v>
      </c>
      <c r="D59" s="915">
        <v>0.55600000000000005</v>
      </c>
      <c r="E59" s="915">
        <v>0.74099999999999999</v>
      </c>
      <c r="F59" s="915">
        <v>0.36599999999999999</v>
      </c>
      <c r="G59" s="916">
        <v>0.44900000000000001</v>
      </c>
      <c r="H59" s="915">
        <v>0.437</v>
      </c>
      <c r="I59" s="145"/>
    </row>
    <row r="60" spans="1:9" s="15" customFormat="1" ht="15" thickBot="1">
      <c r="A60" s="413" t="s">
        <v>396</v>
      </c>
      <c r="B60" s="414" t="s">
        <v>397</v>
      </c>
      <c r="C60" s="415" t="s">
        <v>398</v>
      </c>
      <c r="D60" s="415" t="s">
        <v>399</v>
      </c>
      <c r="E60" s="415" t="s">
        <v>400</v>
      </c>
      <c r="F60" s="415" t="s">
        <v>398</v>
      </c>
      <c r="G60" s="416" t="s">
        <v>401</v>
      </c>
      <c r="H60" s="417" t="s">
        <v>86</v>
      </c>
      <c r="I60" s="221"/>
    </row>
    <row r="61" spans="1:9" s="15" customFormat="1" ht="15" thickBot="1">
      <c r="A61" s="418" t="s">
        <v>402</v>
      </c>
      <c r="B61" s="419" t="s">
        <v>403</v>
      </c>
      <c r="C61" s="420" t="s">
        <v>404</v>
      </c>
      <c r="D61" s="420" t="s">
        <v>405</v>
      </c>
      <c r="E61" s="420" t="s">
        <v>406</v>
      </c>
      <c r="F61" s="420" t="s">
        <v>407</v>
      </c>
      <c r="G61" s="421" t="s">
        <v>408</v>
      </c>
      <c r="H61" s="120" t="s">
        <v>87</v>
      </c>
      <c r="I61" s="221"/>
    </row>
    <row r="62" spans="1:9" ht="15" thickBot="1">
      <c r="A62" s="88"/>
      <c r="B62" s="88"/>
      <c r="C62" s="88"/>
      <c r="D62" s="88"/>
      <c r="E62" s="88"/>
      <c r="F62" s="88"/>
      <c r="G62" s="88"/>
      <c r="H62" s="88"/>
      <c r="I62" s="88"/>
    </row>
    <row r="63" spans="1:9" s="1490" customFormat="1" ht="14">
      <c r="A63" s="1488" t="s">
        <v>159</v>
      </c>
      <c r="B63" s="1489">
        <v>0.40699999999999997</v>
      </c>
      <c r="C63" s="1490">
        <v>0.53700000000000003</v>
      </c>
      <c r="D63" s="1490">
        <v>0.626</v>
      </c>
      <c r="E63" s="1490">
        <v>0.76100000000000001</v>
      </c>
      <c r="F63" s="1490">
        <v>0.40300000000000002</v>
      </c>
      <c r="G63" s="1491">
        <v>0.47099999999999997</v>
      </c>
      <c r="H63" s="1492">
        <v>0.46400000000000002</v>
      </c>
    </row>
    <row r="64" spans="1:9" s="1495" customFormat="1" thickBot="1">
      <c r="A64" s="1493">
        <v>43983</v>
      </c>
      <c r="B64" s="1494">
        <v>0.40200000000000002</v>
      </c>
      <c r="C64" s="1495">
        <v>0.59299999999999997</v>
      </c>
      <c r="D64" s="1495">
        <v>0.58599999999999997</v>
      </c>
      <c r="E64" s="1495">
        <v>0.875</v>
      </c>
      <c r="F64" s="1495">
        <v>0.37</v>
      </c>
      <c r="G64" s="1496">
        <v>0.45700000000000002</v>
      </c>
      <c r="H64" s="1497">
        <v>0.439</v>
      </c>
    </row>
    <row r="65" spans="1:9" s="1500" customFormat="1" ht="14">
      <c r="A65" s="1498" t="s">
        <v>29</v>
      </c>
      <c r="B65" s="1813" t="s">
        <v>929</v>
      </c>
      <c r="C65" s="1803" t="s">
        <v>930</v>
      </c>
      <c r="D65" s="1803" t="s">
        <v>931</v>
      </c>
      <c r="E65" s="1803" t="s">
        <v>932</v>
      </c>
      <c r="F65" s="1803" t="s">
        <v>933</v>
      </c>
      <c r="G65" s="1805" t="s">
        <v>934</v>
      </c>
      <c r="H65" s="1807" t="s">
        <v>935</v>
      </c>
    </row>
    <row r="66" spans="1:9" s="1501" customFormat="1" thickBot="1">
      <c r="A66" s="1499" t="s">
        <v>808</v>
      </c>
      <c r="B66" s="1814"/>
      <c r="C66" s="1804"/>
      <c r="D66" s="1804"/>
      <c r="E66" s="1804"/>
      <c r="F66" s="1804"/>
      <c r="G66" s="1806"/>
      <c r="H66" s="1808"/>
    </row>
    <row r="67" spans="1:9" ht="59.5" customHeight="1">
      <c r="G67" s="88"/>
      <c r="H67" s="88"/>
      <c r="I67" s="88"/>
    </row>
    <row r="69" spans="1:9">
      <c r="A69" s="1809" t="s">
        <v>409</v>
      </c>
      <c r="B69" s="1809"/>
      <c r="C69" s="1809"/>
      <c r="D69" s="1809"/>
      <c r="E69" s="1809"/>
      <c r="F69" s="1809"/>
    </row>
  </sheetData>
  <mergeCells count="21">
    <mergeCell ref="B1:D1"/>
    <mergeCell ref="E1:F1"/>
    <mergeCell ref="G1:H1"/>
    <mergeCell ref="A69:F69"/>
    <mergeCell ref="A50:I50"/>
    <mergeCell ref="A51:F51"/>
    <mergeCell ref="A14:I14"/>
    <mergeCell ref="B41:D41"/>
    <mergeCell ref="E41:F41"/>
    <mergeCell ref="G41:H41"/>
    <mergeCell ref="A49:I49"/>
    <mergeCell ref="E16:F16"/>
    <mergeCell ref="B16:D16"/>
    <mergeCell ref="G16:H16"/>
    <mergeCell ref="B65:B66"/>
    <mergeCell ref="C65:C66"/>
    <mergeCell ref="D65:D66"/>
    <mergeCell ref="E65:E66"/>
    <mergeCell ref="F65:F66"/>
    <mergeCell ref="G65:G66"/>
    <mergeCell ref="H65:H66"/>
  </mergeCells>
  <hyperlinks>
    <hyperlink ref="A3" location="Index!A1" display="Back to index" xr:uid="{D9A0D453-F390-4F6F-8F2D-9B82EB50EBF6}"/>
    <hyperlink ref="A18" location="Index!A1" display="Back to index" xr:uid="{82BDAF93-D478-46F7-8958-6D330C62A249}"/>
    <hyperlink ref="A43" location="Index!A1" display="Back to index" xr:uid="{C88F38BD-AE47-4175-A246-BDF5476BE30B}"/>
    <hyperlink ref="A56" location="Index!A1" display="Back to index" xr:uid="{27B678E1-856A-45A9-A11A-8384CF1A7813}"/>
  </hyperlinks>
  <pageMargins left="0.7" right="0.7" top="0.75" bottom="0.75" header="0.3" footer="0.3"/>
  <pageSetup paperSize="9" orientation="portrait" horizontalDpi="360" verticalDpi="36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75B06-4530-4351-9321-4081BD789F61}">
  <sheetPr>
    <tabColor theme="2" tint="-9.9978637043366805E-2"/>
  </sheetPr>
  <dimension ref="A1:F40"/>
  <sheetViews>
    <sheetView showGridLines="0" zoomScale="85" zoomScaleNormal="85" workbookViewId="0">
      <selection activeCell="A28" sqref="A28"/>
    </sheetView>
  </sheetViews>
  <sheetFormatPr baseColWidth="10" defaultColWidth="11.453125" defaultRowHeight="14.5"/>
  <cols>
    <col min="1" max="1" width="74" style="88" customWidth="1"/>
    <col min="2" max="6" width="11.453125" style="88"/>
  </cols>
  <sheetData>
    <row r="1" spans="1:6" s="14" customFormat="1">
      <c r="A1" s="317" t="s">
        <v>410</v>
      </c>
      <c r="B1" s="1793" t="s">
        <v>156</v>
      </c>
      <c r="C1" s="1794"/>
      <c r="D1" s="1795"/>
      <c r="E1" s="1793" t="s">
        <v>29</v>
      </c>
      <c r="F1" s="1794"/>
    </row>
    <row r="2" spans="1:6" s="14" customFormat="1">
      <c r="A2" s="257" t="s">
        <v>30</v>
      </c>
      <c r="B2" s="975"/>
      <c r="C2" s="258"/>
      <c r="D2" s="976"/>
      <c r="E2" s="975"/>
      <c r="F2" s="258"/>
    </row>
    <row r="3" spans="1:6" s="16" customFormat="1" ht="15" thickBot="1">
      <c r="A3" s="123" t="s">
        <v>128</v>
      </c>
      <c r="B3" s="259">
        <v>43983</v>
      </c>
      <c r="C3" s="260">
        <v>44256</v>
      </c>
      <c r="D3" s="261">
        <v>44348</v>
      </c>
      <c r="E3" s="291" t="s">
        <v>34</v>
      </c>
      <c r="F3" s="292" t="s">
        <v>35</v>
      </c>
    </row>
    <row r="4" spans="1:6">
      <c r="A4" s="430" t="s">
        <v>411</v>
      </c>
      <c r="B4" s="302">
        <v>1318993</v>
      </c>
      <c r="C4" s="302">
        <v>1318993</v>
      </c>
      <c r="D4" s="303">
        <v>1318993</v>
      </c>
      <c r="E4" s="832">
        <v>0</v>
      </c>
      <c r="F4" s="832">
        <v>0</v>
      </c>
    </row>
    <row r="5" spans="1:6">
      <c r="A5" s="431" t="s">
        <v>412</v>
      </c>
      <c r="B5" s="306">
        <v>-209309</v>
      </c>
      <c r="C5" s="306">
        <v>-207840</v>
      </c>
      <c r="D5" s="307">
        <v>-207756</v>
      </c>
      <c r="E5" s="812">
        <v>0</v>
      </c>
      <c r="F5" s="538">
        <v>-7.0000000000000001E-3</v>
      </c>
    </row>
    <row r="6" spans="1:6">
      <c r="A6" s="431" t="s">
        <v>413</v>
      </c>
      <c r="B6" s="306">
        <v>160430</v>
      </c>
      <c r="C6" s="306">
        <v>224591</v>
      </c>
      <c r="D6" s="307">
        <v>224103</v>
      </c>
      <c r="E6" s="812">
        <v>-2E-3</v>
      </c>
      <c r="F6" s="538">
        <v>0.39700000000000002</v>
      </c>
    </row>
    <row r="7" spans="1:6" ht="16.5">
      <c r="A7" s="431" t="s">
        <v>414</v>
      </c>
      <c r="B7" s="306">
        <v>21381402</v>
      </c>
      <c r="C7" s="306">
        <v>21707166</v>
      </c>
      <c r="D7" s="307">
        <v>21725663</v>
      </c>
      <c r="E7" s="812">
        <v>1E-3</v>
      </c>
      <c r="F7" s="538">
        <v>1.6E-2</v>
      </c>
    </row>
    <row r="8" spans="1:6" ht="16.5">
      <c r="A8" s="431" t="s">
        <v>415</v>
      </c>
      <c r="B8" s="306">
        <v>418868</v>
      </c>
      <c r="C8" s="306">
        <v>456849</v>
      </c>
      <c r="D8" s="307">
        <v>429448</v>
      </c>
      <c r="E8" s="812">
        <v>-0.06</v>
      </c>
      <c r="F8" s="538">
        <v>2.5000000000000001E-2</v>
      </c>
    </row>
    <row r="9" spans="1:6" ht="16.5">
      <c r="A9" s="431" t="s">
        <v>416</v>
      </c>
      <c r="B9" s="306">
        <v>1876506</v>
      </c>
      <c r="C9" s="306">
        <v>1809048</v>
      </c>
      <c r="D9" s="307">
        <v>1913045</v>
      </c>
      <c r="E9" s="812">
        <v>5.7000000000000002E-2</v>
      </c>
      <c r="F9" s="538">
        <v>1.9E-2</v>
      </c>
    </row>
    <row r="10" spans="1:6">
      <c r="A10" s="431" t="s">
        <v>417</v>
      </c>
      <c r="B10" s="101" t="s">
        <v>199</v>
      </c>
      <c r="C10" s="101" t="s">
        <v>199</v>
      </c>
      <c r="D10" s="432" t="s">
        <v>199</v>
      </c>
      <c r="E10" s="812" t="s">
        <v>200</v>
      </c>
      <c r="F10" s="538" t="s">
        <v>200</v>
      </c>
    </row>
    <row r="11" spans="1:6">
      <c r="A11" s="431" t="s">
        <v>418</v>
      </c>
      <c r="B11" s="306">
        <v>4698109</v>
      </c>
      <c r="C11" s="306">
        <v>7118128</v>
      </c>
      <c r="D11" s="307">
        <v>5979619</v>
      </c>
      <c r="E11" s="812">
        <v>-0.16</v>
      </c>
      <c r="F11" s="538">
        <v>0.27300000000000002</v>
      </c>
    </row>
    <row r="12" spans="1:6">
      <c r="A12" s="434" t="s">
        <v>419</v>
      </c>
      <c r="B12" s="306">
        <v>-674492</v>
      </c>
      <c r="C12" s="306">
        <v>-735021</v>
      </c>
      <c r="D12" s="307">
        <v>-717711</v>
      </c>
      <c r="E12" s="812">
        <v>-2.4E-2</v>
      </c>
      <c r="F12" s="538">
        <v>6.4000000000000001E-2</v>
      </c>
    </row>
    <row r="13" spans="1:6">
      <c r="A13" s="431" t="s">
        <v>420</v>
      </c>
      <c r="B13" s="306">
        <v>-851731</v>
      </c>
      <c r="C13" s="306">
        <v>-812242</v>
      </c>
      <c r="D13" s="307">
        <v>-813492</v>
      </c>
      <c r="E13" s="812">
        <v>2E-3</v>
      </c>
      <c r="F13" s="538">
        <v>-4.4999999999999998E-2</v>
      </c>
    </row>
    <row r="14" spans="1:6">
      <c r="A14" s="431" t="s">
        <v>421</v>
      </c>
      <c r="B14" s="306">
        <v>-411117</v>
      </c>
      <c r="C14" s="101" t="s">
        <v>199</v>
      </c>
      <c r="D14" s="432" t="s">
        <v>199</v>
      </c>
      <c r="E14" s="812" t="s">
        <v>200</v>
      </c>
      <c r="F14" s="538" t="s">
        <v>200</v>
      </c>
    </row>
    <row r="15" spans="1:6" ht="16.5">
      <c r="A15" s="431" t="s">
        <v>422</v>
      </c>
      <c r="B15" s="101" t="s">
        <v>199</v>
      </c>
      <c r="C15" s="101" t="s">
        <v>199</v>
      </c>
      <c r="D15" s="432" t="s">
        <v>199</v>
      </c>
      <c r="E15" s="812" t="s">
        <v>200</v>
      </c>
      <c r="F15" s="538" t="s">
        <v>200</v>
      </c>
    </row>
    <row r="16" spans="1:6" s="3" customFormat="1" ht="17" thickBot="1">
      <c r="A16" s="431" t="s">
        <v>423</v>
      </c>
      <c r="B16" s="119" t="s">
        <v>199</v>
      </c>
      <c r="C16" s="119" t="s">
        <v>199</v>
      </c>
      <c r="D16" s="435" t="s">
        <v>199</v>
      </c>
      <c r="E16" s="833" t="s">
        <v>200</v>
      </c>
      <c r="F16" s="538" t="s">
        <v>200</v>
      </c>
    </row>
    <row r="17" spans="1:6" s="15" customFormat="1" ht="15" thickBot="1">
      <c r="A17" s="436" t="s">
        <v>424</v>
      </c>
      <c r="B17" s="343">
        <v>27707660</v>
      </c>
      <c r="C17" s="343">
        <v>30879672</v>
      </c>
      <c r="D17" s="343">
        <v>29851912</v>
      </c>
      <c r="E17" s="834">
        <v>-3.3000000000000002E-2</v>
      </c>
      <c r="F17" s="835">
        <v>7.6999999999999999E-2</v>
      </c>
    </row>
    <row r="18" spans="1:6" s="15" customFormat="1" ht="15" thickBot="1">
      <c r="A18" s="437"/>
      <c r="B18" s="352"/>
      <c r="C18" s="352"/>
      <c r="D18" s="352"/>
      <c r="E18" s="917"/>
      <c r="F18" s="917"/>
    </row>
    <row r="19" spans="1:6" ht="16.5">
      <c r="A19" s="300" t="s">
        <v>425</v>
      </c>
      <c r="B19" s="302">
        <v>14833795</v>
      </c>
      <c r="C19" s="302">
        <v>15357748</v>
      </c>
      <c r="D19" s="303">
        <v>15337348</v>
      </c>
      <c r="E19" s="831">
        <v>-1E-3</v>
      </c>
      <c r="F19" s="832">
        <v>3.4000000000000002E-2</v>
      </c>
    </row>
    <row r="20" spans="1:6" s="3" customFormat="1" ht="17" thickBot="1">
      <c r="A20" s="438" t="s">
        <v>426</v>
      </c>
      <c r="B20" s="439">
        <v>12873865</v>
      </c>
      <c r="C20" s="439">
        <v>15357748</v>
      </c>
      <c r="D20" s="440">
        <v>14514564</v>
      </c>
      <c r="E20" s="833">
        <v>-5.5E-2</v>
      </c>
      <c r="F20" s="540">
        <v>0.127</v>
      </c>
    </row>
    <row r="21" spans="1:6" s="15" customFormat="1" ht="15" thickBot="1">
      <c r="A21" s="437"/>
      <c r="B21" s="352"/>
      <c r="C21" s="352"/>
      <c r="D21" s="352"/>
      <c r="E21" s="918"/>
      <c r="F21" s="917"/>
    </row>
    <row r="22" spans="1:6" ht="16.5">
      <c r="A22" s="300" t="s">
        <v>427</v>
      </c>
      <c r="B22" s="302">
        <v>19619598</v>
      </c>
      <c r="C22" s="302">
        <v>20650921</v>
      </c>
      <c r="D22" s="303">
        <v>17894230</v>
      </c>
      <c r="E22" s="832">
        <v>-0.13300000000000001</v>
      </c>
      <c r="F22" s="832">
        <v>-8.7999999999999995E-2</v>
      </c>
    </row>
    <row r="23" spans="1:6" ht="16.5">
      <c r="A23" s="304" t="s">
        <v>428</v>
      </c>
      <c r="B23" s="306">
        <v>1232497</v>
      </c>
      <c r="C23" s="306">
        <v>1362246</v>
      </c>
      <c r="D23" s="307">
        <v>1325595</v>
      </c>
      <c r="E23" s="538">
        <v>-2.7E-2</v>
      </c>
      <c r="F23" s="538">
        <v>7.5999999999999998E-2</v>
      </c>
    </row>
    <row r="24" spans="1:6">
      <c r="A24" s="304" t="s">
        <v>429</v>
      </c>
      <c r="B24" s="306">
        <v>-500356</v>
      </c>
      <c r="C24" s="306">
        <v>-467303</v>
      </c>
      <c r="D24" s="307">
        <v>-471394</v>
      </c>
      <c r="E24" s="538">
        <v>8.9999999999999993E-3</v>
      </c>
      <c r="F24" s="538">
        <v>-5.8000000000000003E-2</v>
      </c>
    </row>
    <row r="25" spans="1:6" s="3" customFormat="1" ht="15" thickBot="1">
      <c r="A25" s="438" t="s">
        <v>430</v>
      </c>
      <c r="B25" s="101" t="s">
        <v>199</v>
      </c>
      <c r="C25" s="101" t="s">
        <v>199</v>
      </c>
      <c r="D25" s="432" t="s">
        <v>199</v>
      </c>
      <c r="E25" s="538" t="s">
        <v>200</v>
      </c>
      <c r="F25" s="538" t="s">
        <v>200</v>
      </c>
    </row>
    <row r="26" spans="1:6" s="15" customFormat="1" ht="15" thickBot="1">
      <c r="A26" s="319" t="s">
        <v>431</v>
      </c>
      <c r="B26" s="343">
        <v>20351739</v>
      </c>
      <c r="C26" s="343">
        <v>21545864</v>
      </c>
      <c r="D26" s="343">
        <v>18748432</v>
      </c>
      <c r="E26" s="834">
        <v>-0.13</v>
      </c>
      <c r="F26" s="835">
        <v>-7.9000000000000001E-2</v>
      </c>
    </row>
    <row r="27" spans="1:6" s="15" customFormat="1" ht="15" thickBot="1">
      <c r="A27" s="319" t="s">
        <v>432</v>
      </c>
      <c r="B27" s="441">
        <v>1.36</v>
      </c>
      <c r="C27" s="441">
        <v>1.43</v>
      </c>
      <c r="D27" s="776">
        <v>1.59</v>
      </c>
      <c r="E27" s="442"/>
      <c r="F27" s="441"/>
    </row>
    <row r="28" spans="1:6" s="15" customFormat="1" ht="17" thickBot="1">
      <c r="A28" s="319" t="s">
        <v>433</v>
      </c>
      <c r="B28" s="441">
        <v>1</v>
      </c>
      <c r="C28" s="441">
        <v>1</v>
      </c>
      <c r="D28" s="443">
        <v>1</v>
      </c>
      <c r="E28" s="444"/>
      <c r="F28" s="445"/>
    </row>
    <row r="29" spans="1:6">
      <c r="A29" s="85"/>
      <c r="B29" s="85"/>
      <c r="C29" s="85"/>
      <c r="D29" s="85"/>
      <c r="E29" s="1816"/>
      <c r="F29" s="1816"/>
    </row>
    <row r="30" spans="1:6" ht="15" customHeight="1">
      <c r="A30" s="316" t="s">
        <v>434</v>
      </c>
      <c r="B30" s="316"/>
      <c r="C30" s="995"/>
      <c r="D30" s="995"/>
      <c r="E30" s="1815"/>
      <c r="F30" s="1815"/>
    </row>
    <row r="31" spans="1:6">
      <c r="A31" s="316" t="s">
        <v>435</v>
      </c>
      <c r="B31" s="316"/>
      <c r="C31" s="995"/>
      <c r="D31" s="995"/>
      <c r="E31" s="1815"/>
      <c r="F31" s="1815"/>
    </row>
    <row r="32" spans="1:6" ht="15" customHeight="1">
      <c r="A32" s="1818" t="s">
        <v>436</v>
      </c>
      <c r="B32" s="1818"/>
      <c r="C32" s="1818"/>
      <c r="D32" s="1818"/>
      <c r="E32" s="1818"/>
      <c r="F32" s="1818"/>
    </row>
    <row r="33" spans="1:6">
      <c r="A33" s="316" t="s">
        <v>437</v>
      </c>
      <c r="B33" s="316"/>
      <c r="C33" s="85"/>
      <c r="D33" s="85"/>
      <c r="E33" s="1816"/>
      <c r="F33" s="1816"/>
    </row>
    <row r="34" spans="1:6" ht="18.75" customHeight="1">
      <c r="A34" s="1819" t="s">
        <v>438</v>
      </c>
      <c r="B34" s="1819"/>
      <c r="C34" s="1819"/>
      <c r="D34" s="1819"/>
      <c r="E34" s="1819"/>
      <c r="F34" s="1819"/>
    </row>
    <row r="35" spans="1:6">
      <c r="A35" s="1819"/>
      <c r="B35" s="1819"/>
      <c r="C35" s="1819"/>
      <c r="D35" s="1819"/>
      <c r="E35" s="1819"/>
      <c r="F35" s="1819"/>
    </row>
    <row r="36" spans="1:6">
      <c r="A36" s="1818" t="s">
        <v>439</v>
      </c>
      <c r="B36" s="1818"/>
      <c r="C36" s="1818"/>
      <c r="D36" s="1818"/>
      <c r="E36" s="1818"/>
      <c r="F36" s="1818"/>
    </row>
    <row r="37" spans="1:6">
      <c r="A37" s="316" t="s">
        <v>440</v>
      </c>
      <c r="B37" s="316"/>
      <c r="C37" s="422"/>
      <c r="D37" s="422"/>
      <c r="E37" s="422"/>
      <c r="F37" s="422"/>
    </row>
    <row r="38" spans="1:6">
      <c r="A38" s="316" t="s">
        <v>441</v>
      </c>
      <c r="B38" s="316"/>
      <c r="C38" s="85"/>
      <c r="D38" s="85"/>
      <c r="E38" s="1816"/>
      <c r="F38" s="1816"/>
    </row>
    <row r="39" spans="1:6">
      <c r="A39" s="316" t="s">
        <v>442</v>
      </c>
      <c r="B39" s="316"/>
      <c r="C39" s="85"/>
      <c r="D39" s="85"/>
      <c r="E39" s="1816"/>
      <c r="F39" s="1816"/>
    </row>
    <row r="40" spans="1:6">
      <c r="A40" s="316" t="s">
        <v>443</v>
      </c>
      <c r="B40" s="316"/>
      <c r="C40" s="316"/>
      <c r="D40" s="316"/>
      <c r="E40" s="1817"/>
      <c r="F40" s="1817"/>
    </row>
  </sheetData>
  <mergeCells count="12">
    <mergeCell ref="E39:F39"/>
    <mergeCell ref="E40:F40"/>
    <mergeCell ref="A32:F32"/>
    <mergeCell ref="A34:F35"/>
    <mergeCell ref="E38:F38"/>
    <mergeCell ref="E33:F33"/>
    <mergeCell ref="A36:F36"/>
    <mergeCell ref="E31:F31"/>
    <mergeCell ref="B1:D1"/>
    <mergeCell ref="E1:F1"/>
    <mergeCell ref="E29:F29"/>
    <mergeCell ref="E30:F30"/>
  </mergeCells>
  <hyperlinks>
    <hyperlink ref="A3" location="Index!A1" display="Back to index" xr:uid="{461CD6E9-7000-441A-9FAD-AF31A0022609}"/>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5D1E4-97AD-4D40-8884-6A5A7B349EE6}">
  <sheetPr>
    <tabColor theme="2" tint="-9.9978637043366805E-2"/>
  </sheetPr>
  <dimension ref="A1:F61"/>
  <sheetViews>
    <sheetView showGridLines="0" zoomScale="85" zoomScaleNormal="60" workbookViewId="0">
      <selection activeCell="C18" sqref="A18:C18"/>
    </sheetView>
  </sheetViews>
  <sheetFormatPr baseColWidth="10" defaultColWidth="11.453125" defaultRowHeight="14.5"/>
  <cols>
    <col min="1" max="1" width="43.453125" style="88" bestFit="1" customWidth="1"/>
    <col min="2" max="4" width="12.7265625" style="88" bestFit="1" customWidth="1"/>
    <col min="5" max="6" width="11.54296875" style="88" bestFit="1" customWidth="1"/>
  </cols>
  <sheetData>
    <row r="1" spans="1:6" s="14" customFormat="1">
      <c r="A1" s="446" t="s">
        <v>411</v>
      </c>
      <c r="B1" s="1793" t="s">
        <v>156</v>
      </c>
      <c r="C1" s="1794"/>
      <c r="D1" s="1795"/>
      <c r="E1" s="1793" t="s">
        <v>29</v>
      </c>
      <c r="F1" s="1794"/>
    </row>
    <row r="2" spans="1:6" s="14" customFormat="1">
      <c r="A2" s="447" t="s">
        <v>30</v>
      </c>
      <c r="B2" s="975"/>
      <c r="C2" s="258"/>
      <c r="D2" s="976"/>
      <c r="E2" s="975"/>
      <c r="F2" s="258"/>
    </row>
    <row r="3" spans="1:6" s="16" customFormat="1" ht="15" thickBot="1">
      <c r="A3" s="123" t="s">
        <v>128</v>
      </c>
      <c r="B3" s="259">
        <v>43983</v>
      </c>
      <c r="C3" s="260">
        <v>44256</v>
      </c>
      <c r="D3" s="261">
        <v>44348</v>
      </c>
      <c r="E3" s="291" t="s">
        <v>34</v>
      </c>
      <c r="F3" s="292" t="s">
        <v>35</v>
      </c>
    </row>
    <row r="4" spans="1:6">
      <c r="A4" s="1008" t="s">
        <v>411</v>
      </c>
      <c r="B4" s="169">
        <v>11067387</v>
      </c>
      <c r="C4" s="109">
        <v>11317387</v>
      </c>
      <c r="D4" s="109">
        <v>11317387</v>
      </c>
      <c r="E4" s="831">
        <v>0</v>
      </c>
      <c r="F4" s="832">
        <v>2.3E-2</v>
      </c>
    </row>
    <row r="5" spans="1:6">
      <c r="A5" s="1008" t="s">
        <v>444</v>
      </c>
      <c r="B5" s="169">
        <v>6164175</v>
      </c>
      <c r="C5" s="109">
        <v>6707503</v>
      </c>
      <c r="D5" s="109">
        <v>6707831</v>
      </c>
      <c r="E5" s="812">
        <v>0</v>
      </c>
      <c r="F5" s="538">
        <v>8.7999999999999995E-2</v>
      </c>
    </row>
    <row r="6" spans="1:6">
      <c r="A6" s="1008" t="s">
        <v>445</v>
      </c>
      <c r="B6" s="169" t="s">
        <v>199</v>
      </c>
      <c r="C6" s="1016" t="s">
        <v>199</v>
      </c>
      <c r="D6" s="1016" t="s">
        <v>199</v>
      </c>
      <c r="E6" s="812" t="s">
        <v>340</v>
      </c>
      <c r="F6" s="538" t="s">
        <v>340</v>
      </c>
    </row>
    <row r="7" spans="1:6" ht="16.5">
      <c r="A7" s="1008" t="s">
        <v>446</v>
      </c>
      <c r="B7" s="169">
        <v>1603535</v>
      </c>
      <c r="C7" s="109">
        <v>1609750</v>
      </c>
      <c r="D7" s="109">
        <v>1676768</v>
      </c>
      <c r="E7" s="812">
        <v>4.2000000000000003E-2</v>
      </c>
      <c r="F7" s="538">
        <v>4.5999999999999999E-2</v>
      </c>
    </row>
    <row r="8" spans="1:6">
      <c r="A8" s="1008" t="s">
        <v>417</v>
      </c>
      <c r="B8" s="1015" t="s">
        <v>199</v>
      </c>
      <c r="C8" s="1016" t="s">
        <v>199</v>
      </c>
      <c r="D8" s="1016" t="s">
        <v>199</v>
      </c>
      <c r="E8" s="812" t="s">
        <v>340</v>
      </c>
      <c r="F8" s="538" t="s">
        <v>340</v>
      </c>
    </row>
    <row r="9" spans="1:6">
      <c r="A9" s="1008" t="s">
        <v>418</v>
      </c>
      <c r="B9" s="169">
        <v>4248967</v>
      </c>
      <c r="C9" s="109">
        <v>6276991</v>
      </c>
      <c r="D9" s="109">
        <v>5223300</v>
      </c>
      <c r="E9" s="812">
        <v>-0.16800000000000001</v>
      </c>
      <c r="F9" s="538">
        <v>0.22900000000000001</v>
      </c>
    </row>
    <row r="10" spans="1:6" ht="28">
      <c r="A10" s="448" t="s">
        <v>447</v>
      </c>
      <c r="B10" s="169">
        <v>-1934790</v>
      </c>
      <c r="C10" s="109">
        <v>-2281859</v>
      </c>
      <c r="D10" s="109">
        <v>-2263859</v>
      </c>
      <c r="E10" s="812">
        <v>-8.0000000000000002E-3</v>
      </c>
      <c r="F10" s="538">
        <v>0.17</v>
      </c>
    </row>
    <row r="11" spans="1:6">
      <c r="A11" s="449" t="s">
        <v>448</v>
      </c>
      <c r="B11" s="169">
        <v>-2020533</v>
      </c>
      <c r="C11" s="109">
        <v>-2295243</v>
      </c>
      <c r="D11" s="109">
        <v>-2326241</v>
      </c>
      <c r="E11" s="812">
        <v>1.4E-2</v>
      </c>
      <c r="F11" s="538">
        <v>0.151</v>
      </c>
    </row>
    <row r="12" spans="1:6">
      <c r="A12" s="449" t="s">
        <v>449</v>
      </c>
      <c r="B12" s="169">
        <v>85742</v>
      </c>
      <c r="C12" s="109">
        <v>13383</v>
      </c>
      <c r="D12" s="109">
        <v>62381</v>
      </c>
      <c r="E12" s="812" t="s">
        <v>340</v>
      </c>
      <c r="F12" s="538">
        <v>-0.27200000000000002</v>
      </c>
    </row>
    <row r="13" spans="1:6">
      <c r="A13" s="1008" t="s">
        <v>420</v>
      </c>
      <c r="B13" s="169">
        <v>-122083</v>
      </c>
      <c r="C13" s="109">
        <v>-122083</v>
      </c>
      <c r="D13" s="109">
        <v>-122083</v>
      </c>
      <c r="E13" s="812">
        <v>0</v>
      </c>
      <c r="F13" s="538">
        <v>0</v>
      </c>
    </row>
    <row r="14" spans="1:6" s="3" customFormat="1" ht="15" thickBot="1">
      <c r="A14" s="450" t="s">
        <v>450</v>
      </c>
      <c r="B14" s="357">
        <v>21027190</v>
      </c>
      <c r="C14" s="451">
        <v>23507689</v>
      </c>
      <c r="D14" s="359">
        <v>22539343</v>
      </c>
      <c r="E14" s="839">
        <v>-4.1000000000000002E-2</v>
      </c>
      <c r="F14" s="840">
        <v>7.1999999999999995E-2</v>
      </c>
    </row>
    <row r="15" spans="1:6" s="15" customFormat="1" ht="15" thickBot="1">
      <c r="A15" s="1009"/>
      <c r="B15" s="1016"/>
      <c r="C15" s="1016"/>
      <c r="D15" s="1016"/>
      <c r="E15" s="538"/>
      <c r="F15" s="538"/>
    </row>
    <row r="16" spans="1:6" s="15" customFormat="1" ht="15" thickBot="1">
      <c r="A16" s="177" t="s">
        <v>451</v>
      </c>
      <c r="B16" s="452">
        <v>87017934</v>
      </c>
      <c r="C16" s="453">
        <v>94853451</v>
      </c>
      <c r="D16" s="454">
        <v>96842778</v>
      </c>
      <c r="E16" s="919">
        <v>2.1000000000000001E-2</v>
      </c>
      <c r="F16" s="920">
        <v>0.113</v>
      </c>
    </row>
    <row r="17" spans="1:6" s="15" customFormat="1" ht="15" thickBot="1">
      <c r="A17" s="1009"/>
      <c r="B17" s="1016"/>
      <c r="C17" s="1016"/>
      <c r="D17" s="1016"/>
      <c r="E17" s="538"/>
      <c r="F17" s="538"/>
    </row>
    <row r="18" spans="1:6" ht="16.5">
      <c r="A18" s="300" t="s">
        <v>452</v>
      </c>
      <c r="B18" s="166">
        <v>14971384</v>
      </c>
      <c r="C18" s="167">
        <v>15133634</v>
      </c>
      <c r="D18" s="168">
        <v>15142961</v>
      </c>
      <c r="E18" s="831">
        <v>1E-3</v>
      </c>
      <c r="F18" s="832">
        <v>1.0999999999999999E-2</v>
      </c>
    </row>
    <row r="19" spans="1:6" s="3" customFormat="1" ht="17" thickBot="1">
      <c r="A19" s="438" t="s">
        <v>453</v>
      </c>
      <c r="B19" s="174">
        <v>6055806</v>
      </c>
      <c r="C19" s="175">
        <v>8374055</v>
      </c>
      <c r="D19" s="176">
        <v>7396382</v>
      </c>
      <c r="E19" s="833">
        <v>-0.11700000000000001</v>
      </c>
      <c r="F19" s="540">
        <v>0.221</v>
      </c>
    </row>
    <row r="20" spans="1:6" s="15" customFormat="1" ht="15" thickBot="1">
      <c r="A20" s="1009"/>
      <c r="B20" s="1016"/>
      <c r="C20" s="1016"/>
      <c r="D20" s="1016"/>
      <c r="E20" s="538"/>
      <c r="F20" s="538"/>
    </row>
    <row r="21" spans="1:6" s="15" customFormat="1" ht="16.5" thickBot="1">
      <c r="A21" s="319" t="s">
        <v>454</v>
      </c>
      <c r="B21" s="178">
        <v>142071064</v>
      </c>
      <c r="C21" s="179">
        <v>142854356</v>
      </c>
      <c r="D21" s="179">
        <v>146936014</v>
      </c>
      <c r="E21" s="834">
        <v>2.9000000000000001E-2</v>
      </c>
      <c r="F21" s="835">
        <v>3.4000000000000002E-2</v>
      </c>
    </row>
    <row r="22" spans="1:6">
      <c r="A22" s="1008" t="s">
        <v>455</v>
      </c>
      <c r="B22" s="455">
        <v>128282795</v>
      </c>
      <c r="C22" s="456">
        <v>126638687</v>
      </c>
      <c r="D22" s="457">
        <v>132013903</v>
      </c>
      <c r="E22" s="831">
        <v>4.2000000000000003E-2</v>
      </c>
      <c r="F22" s="832">
        <v>2.9000000000000001E-2</v>
      </c>
    </row>
    <row r="23" spans="1:6" ht="16.5">
      <c r="A23" s="304" t="s">
        <v>456</v>
      </c>
      <c r="B23" s="458">
        <v>4010627</v>
      </c>
      <c r="C23" s="113">
        <v>4708619</v>
      </c>
      <c r="D23" s="424">
        <v>3127460</v>
      </c>
      <c r="E23" s="812">
        <v>-0.33600000000000002</v>
      </c>
      <c r="F23" s="538">
        <v>-0.22</v>
      </c>
    </row>
    <row r="24" spans="1:6" s="3" customFormat="1" ht="15" thickBot="1">
      <c r="A24" s="438" t="s">
        <v>457</v>
      </c>
      <c r="B24" s="357">
        <v>9777642</v>
      </c>
      <c r="C24" s="451">
        <v>11507050</v>
      </c>
      <c r="D24" s="359">
        <v>11794652</v>
      </c>
      <c r="E24" s="833">
        <v>2.5000000000000001E-2</v>
      </c>
      <c r="F24" s="540">
        <v>0.20599999999999999</v>
      </c>
    </row>
    <row r="25" spans="1:6" s="15" customFormat="1" ht="15" thickBot="1">
      <c r="A25" s="1009"/>
      <c r="B25" s="1016"/>
      <c r="C25" s="1016"/>
      <c r="D25" s="1016"/>
      <c r="E25" s="538"/>
      <c r="F25" s="538"/>
    </row>
    <row r="26" spans="1:6" s="15" customFormat="1" ht="15" thickBot="1">
      <c r="A26" s="319" t="s">
        <v>458</v>
      </c>
      <c r="B26" s="178">
        <v>16077302</v>
      </c>
      <c r="C26" s="179">
        <v>16509727</v>
      </c>
      <c r="D26" s="179">
        <v>13925638</v>
      </c>
      <c r="E26" s="834">
        <v>-0.157</v>
      </c>
      <c r="F26" s="835">
        <v>-0.13400000000000001</v>
      </c>
    </row>
    <row r="27" spans="1:6">
      <c r="A27" s="300" t="s">
        <v>459</v>
      </c>
      <c r="B27" s="455">
        <v>12828280</v>
      </c>
      <c r="C27" s="456">
        <v>12663869</v>
      </c>
      <c r="D27" s="456">
        <v>10561112</v>
      </c>
      <c r="E27" s="831">
        <v>-0.16600000000000001</v>
      </c>
      <c r="F27" s="832">
        <v>-0.17699999999999999</v>
      </c>
    </row>
    <row r="28" spans="1:6">
      <c r="A28" s="304" t="s">
        <v>460</v>
      </c>
      <c r="B28" s="458">
        <v>401063</v>
      </c>
      <c r="C28" s="113">
        <v>470862</v>
      </c>
      <c r="D28" s="113">
        <v>312746</v>
      </c>
      <c r="E28" s="812">
        <v>-0.33600000000000002</v>
      </c>
      <c r="F28" s="538">
        <v>-0.22</v>
      </c>
    </row>
    <row r="29" spans="1:6">
      <c r="A29" s="304" t="s">
        <v>461</v>
      </c>
      <c r="B29" s="458">
        <v>977764</v>
      </c>
      <c r="C29" s="113">
        <v>1150705</v>
      </c>
      <c r="D29" s="113">
        <v>1179465</v>
      </c>
      <c r="E29" s="812">
        <v>2.5000000000000001E-2</v>
      </c>
      <c r="F29" s="538">
        <v>0.20599999999999999</v>
      </c>
    </row>
    <row r="30" spans="1:6" s="3" customFormat="1" ht="15" thickBot="1">
      <c r="A30" s="427" t="s">
        <v>462</v>
      </c>
      <c r="B30" s="309">
        <v>1870195</v>
      </c>
      <c r="C30" s="310">
        <v>2224292</v>
      </c>
      <c r="D30" s="311">
        <v>1872315</v>
      </c>
      <c r="E30" s="833">
        <v>-0.158</v>
      </c>
      <c r="F30" s="540">
        <v>1E-3</v>
      </c>
    </row>
    <row r="31" spans="1:6" s="15" customFormat="1" ht="15" thickBot="1">
      <c r="A31" s="1009"/>
      <c r="B31" s="1016"/>
      <c r="C31" s="1016"/>
      <c r="D31" s="1016"/>
      <c r="E31" s="538"/>
      <c r="F31" s="538"/>
    </row>
    <row r="32" spans="1:6" s="15" customFormat="1" ht="16.5" thickBot="1">
      <c r="A32" s="265" t="s">
        <v>463</v>
      </c>
      <c r="B32" s="178">
        <v>15266427</v>
      </c>
      <c r="C32" s="179">
        <v>14966550</v>
      </c>
      <c r="D32" s="282">
        <v>15531636</v>
      </c>
      <c r="E32" s="834">
        <v>3.7999999999999999E-2</v>
      </c>
      <c r="F32" s="835">
        <v>1.7000000000000001E-2</v>
      </c>
    </row>
    <row r="33" spans="1:6">
      <c r="A33" s="1008" t="s">
        <v>464</v>
      </c>
      <c r="B33" s="169">
        <v>17231562</v>
      </c>
      <c r="C33" s="109">
        <v>18024890</v>
      </c>
      <c r="D33" s="109">
        <v>18025217</v>
      </c>
      <c r="E33" s="831">
        <v>0</v>
      </c>
      <c r="F33" s="832">
        <v>4.5999999999999999E-2</v>
      </c>
    </row>
    <row r="34" spans="1:6">
      <c r="A34" s="1008" t="s">
        <v>465</v>
      </c>
      <c r="B34" s="169">
        <v>742390</v>
      </c>
      <c r="C34" s="109">
        <v>460214</v>
      </c>
      <c r="D34" s="109">
        <v>1159776</v>
      </c>
      <c r="E34" s="812">
        <v>1.52</v>
      </c>
      <c r="F34" s="538">
        <v>0.56200000000000006</v>
      </c>
    </row>
    <row r="35" spans="1:6">
      <c r="A35" s="1008" t="s">
        <v>466</v>
      </c>
      <c r="B35" s="169">
        <v>330343</v>
      </c>
      <c r="C35" s="109">
        <v>-77354</v>
      </c>
      <c r="D35" s="109">
        <v>-130864</v>
      </c>
      <c r="E35" s="812">
        <v>0.69199999999999995</v>
      </c>
      <c r="F35" s="538" t="s">
        <v>340</v>
      </c>
    </row>
    <row r="36" spans="1:6">
      <c r="A36" s="1008" t="s">
        <v>467</v>
      </c>
      <c r="B36" s="169">
        <v>-1017336</v>
      </c>
      <c r="C36" s="109">
        <v>-1145958</v>
      </c>
      <c r="D36" s="109">
        <v>-1196253</v>
      </c>
      <c r="E36" s="812">
        <v>4.3999999999999997E-2</v>
      </c>
      <c r="F36" s="538">
        <v>0.17599999999999999</v>
      </c>
    </row>
    <row r="37" spans="1:6" s="3" customFormat="1" ht="15" thickBot="1">
      <c r="A37" s="427" t="s">
        <v>468</v>
      </c>
      <c r="B37" s="174">
        <v>-2020533</v>
      </c>
      <c r="C37" s="175">
        <v>-2295243</v>
      </c>
      <c r="D37" s="175">
        <v>-2326241</v>
      </c>
      <c r="E37" s="833">
        <v>1.4E-2</v>
      </c>
      <c r="F37" s="540">
        <v>0.151</v>
      </c>
    </row>
    <row r="38" spans="1:6" s="15" customFormat="1" ht="15" thickBot="1">
      <c r="A38" s="85"/>
      <c r="B38" s="85"/>
      <c r="C38" s="85"/>
      <c r="D38" s="85"/>
      <c r="E38" s="820"/>
      <c r="F38" s="820"/>
    </row>
    <row r="39" spans="1:6" s="15" customFormat="1" ht="17" thickBot="1">
      <c r="A39" s="319" t="s">
        <v>469</v>
      </c>
      <c r="B39" s="178">
        <v>136054845</v>
      </c>
      <c r="C39" s="179">
        <v>134747468</v>
      </c>
      <c r="D39" s="179">
        <v>138305356</v>
      </c>
      <c r="E39" s="834">
        <v>2.5999999999999999E-2</v>
      </c>
      <c r="F39" s="835">
        <v>1.7000000000000001E-2</v>
      </c>
    </row>
    <row r="40" spans="1:6">
      <c r="A40" s="300" t="s">
        <v>470</v>
      </c>
      <c r="B40" s="166">
        <v>142071064</v>
      </c>
      <c r="C40" s="167">
        <v>142854356</v>
      </c>
      <c r="D40" s="168">
        <v>146936014</v>
      </c>
      <c r="E40" s="831">
        <v>2.9000000000000001E-2</v>
      </c>
      <c r="F40" s="832">
        <v>3.4000000000000002E-2</v>
      </c>
    </row>
    <row r="41" spans="1:6">
      <c r="A41" s="1008" t="s">
        <v>471</v>
      </c>
      <c r="B41" s="169">
        <v>6841476</v>
      </c>
      <c r="C41" s="109">
        <v>9387483</v>
      </c>
      <c r="D41" s="170">
        <v>9951130</v>
      </c>
      <c r="E41" s="812">
        <v>0.06</v>
      </c>
      <c r="F41" s="538">
        <v>0.45500000000000002</v>
      </c>
    </row>
    <row r="42" spans="1:6" ht="42">
      <c r="A42" s="448" t="s">
        <v>472</v>
      </c>
      <c r="B42" s="169">
        <v>825258</v>
      </c>
      <c r="C42" s="109">
        <v>1280595</v>
      </c>
      <c r="D42" s="170">
        <v>1320471</v>
      </c>
      <c r="E42" s="812">
        <v>3.1E-2</v>
      </c>
      <c r="F42" s="538">
        <v>0.6</v>
      </c>
    </row>
    <row r="43" spans="1:6" s="3" customFormat="1" ht="28.5" thickBot="1">
      <c r="A43" s="459" t="s">
        <v>473</v>
      </c>
      <c r="B43" s="450" t="s">
        <v>199</v>
      </c>
      <c r="C43" s="358" t="s">
        <v>199</v>
      </c>
      <c r="D43" s="460" t="s">
        <v>199</v>
      </c>
      <c r="E43" s="404" t="s">
        <v>199</v>
      </c>
      <c r="F43" s="119" t="s">
        <v>199</v>
      </c>
    </row>
    <row r="44" spans="1:6">
      <c r="A44" s="1009"/>
      <c r="B44" s="1012"/>
      <c r="C44" s="1012"/>
      <c r="D44" s="1012"/>
      <c r="E44" s="352"/>
      <c r="F44" s="352"/>
    </row>
    <row r="45" spans="1:6">
      <c r="A45" s="1009"/>
      <c r="B45" s="352"/>
      <c r="C45" s="352"/>
      <c r="D45" s="352"/>
      <c r="E45" s="316"/>
      <c r="F45" s="316"/>
    </row>
    <row r="46" spans="1:6" s="3" customFormat="1" ht="15" thickBot="1">
      <c r="A46" s="995" t="s">
        <v>474</v>
      </c>
      <c r="B46" s="1012"/>
      <c r="C46" s="85"/>
      <c r="D46" s="1012"/>
      <c r="E46" s="316"/>
      <c r="F46" s="316"/>
    </row>
    <row r="47" spans="1:6" ht="16.5">
      <c r="A47" s="461" t="s">
        <v>475</v>
      </c>
      <c r="B47" s="263">
        <v>0.10539999999999999</v>
      </c>
      <c r="C47" s="264">
        <v>0.10589999999999999</v>
      </c>
      <c r="D47" s="462">
        <v>0.1031</v>
      </c>
      <c r="E47" s="463" t="s">
        <v>828</v>
      </c>
      <c r="F47" s="463" t="s">
        <v>829</v>
      </c>
    </row>
    <row r="48" spans="1:6" ht="16.5">
      <c r="A48" s="423" t="s">
        <v>476</v>
      </c>
      <c r="B48" s="208" t="s">
        <v>101</v>
      </c>
      <c r="C48" s="110">
        <v>0.1111</v>
      </c>
      <c r="D48" s="242">
        <v>0.1123</v>
      </c>
      <c r="E48" s="101" t="s">
        <v>477</v>
      </c>
      <c r="F48" s="101" t="s">
        <v>835</v>
      </c>
    </row>
    <row r="49" spans="1:6" ht="16.5">
      <c r="A49" s="448" t="s">
        <v>478</v>
      </c>
      <c r="B49" s="208">
        <v>0.14799999999999999</v>
      </c>
      <c r="C49" s="110">
        <v>0.1646</v>
      </c>
      <c r="D49" s="242">
        <v>0.15340000000000001</v>
      </c>
      <c r="E49" s="101" t="s">
        <v>836</v>
      </c>
      <c r="F49" s="101" t="s">
        <v>837</v>
      </c>
    </row>
    <row r="50" spans="1:6" s="3" customFormat="1" ht="15" thickBot="1">
      <c r="A50" s="459" t="s">
        <v>479</v>
      </c>
      <c r="B50" s="404">
        <v>6.76</v>
      </c>
      <c r="C50" s="119">
        <v>6.08</v>
      </c>
      <c r="D50" s="435">
        <v>6.52</v>
      </c>
      <c r="E50" s="540">
        <v>7.2999999999999995E-2</v>
      </c>
      <c r="F50" s="540">
        <v>-3.5000000000000003E-2</v>
      </c>
    </row>
    <row r="51" spans="1:6">
      <c r="A51" s="350"/>
      <c r="B51" s="101"/>
      <c r="C51" s="101"/>
      <c r="D51" s="101"/>
      <c r="E51" s="316"/>
      <c r="F51" s="316"/>
    </row>
    <row r="52" spans="1:6" ht="15" customHeight="1">
      <c r="A52" s="1820" t="s">
        <v>480</v>
      </c>
      <c r="B52" s="1820"/>
      <c r="C52" s="1820"/>
      <c r="D52" s="1820"/>
      <c r="E52" s="1820"/>
      <c r="F52" s="1820"/>
    </row>
    <row r="53" spans="1:6" ht="73.900000000000006" customHeight="1">
      <c r="A53" s="1820" t="s">
        <v>481</v>
      </c>
      <c r="B53" s="1820"/>
      <c r="C53" s="1820"/>
      <c r="D53" s="1820"/>
      <c r="E53" s="1820"/>
      <c r="F53" s="1820"/>
    </row>
    <row r="54" spans="1:6" ht="35.15" customHeight="1">
      <c r="A54" s="1820" t="s">
        <v>482</v>
      </c>
      <c r="B54" s="1820"/>
      <c r="C54" s="1820"/>
      <c r="D54" s="1820"/>
      <c r="E54" s="1820"/>
      <c r="F54" s="1820"/>
    </row>
    <row r="55" spans="1:6" ht="33.75" customHeight="1">
      <c r="A55" s="1820" t="s">
        <v>483</v>
      </c>
      <c r="B55" s="1820"/>
      <c r="C55" s="1820"/>
      <c r="D55" s="1820"/>
      <c r="E55" s="1820"/>
      <c r="F55" s="1820"/>
    </row>
    <row r="56" spans="1:6" ht="15" customHeight="1">
      <c r="A56" s="1820" t="s">
        <v>484</v>
      </c>
      <c r="B56" s="1820"/>
      <c r="C56" s="1820"/>
      <c r="D56" s="1820"/>
      <c r="E56" s="1820"/>
      <c r="F56" s="1820"/>
    </row>
    <row r="57" spans="1:6" ht="33.75" customHeight="1">
      <c r="A57" s="1820" t="s">
        <v>485</v>
      </c>
      <c r="B57" s="1820"/>
      <c r="C57" s="1820"/>
      <c r="D57" s="1820"/>
      <c r="E57" s="1820"/>
      <c r="F57" s="1820"/>
    </row>
    <row r="58" spans="1:6" ht="45" customHeight="1">
      <c r="A58" s="1820" t="s">
        <v>486</v>
      </c>
      <c r="B58" s="1820"/>
      <c r="C58" s="1820"/>
      <c r="D58" s="1820"/>
      <c r="E58" s="1820"/>
      <c r="F58" s="1820"/>
    </row>
    <row r="59" spans="1:6" ht="15" customHeight="1">
      <c r="A59" s="1820" t="s">
        <v>487</v>
      </c>
      <c r="B59" s="1820"/>
      <c r="C59" s="1820"/>
      <c r="D59" s="1820"/>
      <c r="E59" s="1820"/>
      <c r="F59" s="1820"/>
    </row>
    <row r="60" spans="1:6" ht="15" customHeight="1">
      <c r="A60" s="1820" t="s">
        <v>488</v>
      </c>
      <c r="B60" s="1820"/>
      <c r="C60" s="1820"/>
      <c r="D60" s="1820"/>
      <c r="E60" s="1820"/>
      <c r="F60" s="1820"/>
    </row>
    <row r="61" spans="1:6" ht="22.5" customHeight="1">
      <c r="A61" s="1820" t="s">
        <v>489</v>
      </c>
      <c r="B61" s="1820"/>
      <c r="C61" s="1820"/>
      <c r="D61" s="1820"/>
      <c r="E61" s="1820"/>
      <c r="F61" s="1820"/>
    </row>
  </sheetData>
  <mergeCells count="12">
    <mergeCell ref="A61:F61"/>
    <mergeCell ref="B1:D1"/>
    <mergeCell ref="E1:F1"/>
    <mergeCell ref="A52:F52"/>
    <mergeCell ref="A53:F53"/>
    <mergeCell ref="A54:F54"/>
    <mergeCell ref="A55:F55"/>
    <mergeCell ref="A56:F56"/>
    <mergeCell ref="A57:F57"/>
    <mergeCell ref="A58:F58"/>
    <mergeCell ref="A59:F59"/>
    <mergeCell ref="A60:F60"/>
  </mergeCells>
  <hyperlinks>
    <hyperlink ref="A3" location="Index!A1" display="Back to index" xr:uid="{22D2026F-21FC-45F6-9B3D-D42AD4CA0FFF}"/>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8794D-16B8-4FDF-883E-39DE80565A2E}">
  <sheetPr>
    <tabColor theme="2" tint="-9.9978637043366805E-2"/>
  </sheetPr>
  <dimension ref="A1:F61"/>
  <sheetViews>
    <sheetView showGridLines="0" zoomScale="77" zoomScaleNormal="60" workbookViewId="0">
      <selection activeCell="H46" sqref="H46"/>
    </sheetView>
  </sheetViews>
  <sheetFormatPr baseColWidth="10" defaultColWidth="11.453125" defaultRowHeight="14.5"/>
  <cols>
    <col min="1" max="1" width="58.453125" style="498" bestFit="1" customWidth="1"/>
    <col min="2" max="4" width="11.26953125" style="499" bestFit="1" customWidth="1"/>
    <col min="5" max="6" width="10.81640625" style="499"/>
  </cols>
  <sheetData>
    <row r="1" spans="1:6" s="14" customFormat="1">
      <c r="A1" s="464" t="s">
        <v>490</v>
      </c>
      <c r="B1" s="1821" t="s">
        <v>156</v>
      </c>
      <c r="C1" s="1822"/>
      <c r="D1" s="1823"/>
      <c r="E1" s="1824" t="s">
        <v>491</v>
      </c>
      <c r="F1" s="1825"/>
    </row>
    <row r="2" spans="1:6" s="14" customFormat="1">
      <c r="A2" s="447" t="s">
        <v>30</v>
      </c>
      <c r="B2" s="465"/>
      <c r="C2" s="466"/>
      <c r="D2" s="467"/>
      <c r="E2" s="1349"/>
      <c r="F2" s="1502"/>
    </row>
    <row r="3" spans="1:6" s="16" customFormat="1" ht="15" thickBot="1">
      <c r="A3" s="123" t="s">
        <v>128</v>
      </c>
      <c r="B3" s="468">
        <v>43983</v>
      </c>
      <c r="C3" s="921">
        <v>44256</v>
      </c>
      <c r="D3" s="469">
        <v>44348</v>
      </c>
      <c r="E3" s="470" t="s">
        <v>34</v>
      </c>
      <c r="F3" s="1503" t="s">
        <v>35</v>
      </c>
    </row>
    <row r="4" spans="1:6" s="27" customFormat="1">
      <c r="A4" s="471" t="s">
        <v>411</v>
      </c>
      <c r="B4" s="301">
        <v>1714369</v>
      </c>
      <c r="C4" s="302">
        <v>1714577</v>
      </c>
      <c r="D4" s="302">
        <v>1714577</v>
      </c>
      <c r="E4" s="831">
        <v>0</v>
      </c>
      <c r="F4" s="832">
        <v>0</v>
      </c>
    </row>
    <row r="5" spans="1:6">
      <c r="A5" s="471" t="s">
        <v>444</v>
      </c>
      <c r="B5" s="305">
        <v>246305</v>
      </c>
      <c r="C5" s="306">
        <v>246305</v>
      </c>
      <c r="D5" s="306">
        <v>246305</v>
      </c>
      <c r="E5" s="812">
        <v>0</v>
      </c>
      <c r="F5" s="1385">
        <v>0</v>
      </c>
    </row>
    <row r="6" spans="1:6">
      <c r="A6" s="471" t="s">
        <v>445</v>
      </c>
      <c r="B6" s="305" t="s">
        <v>199</v>
      </c>
      <c r="C6" s="306">
        <v>4888</v>
      </c>
      <c r="D6" s="306">
        <v>46524</v>
      </c>
      <c r="E6" s="812" t="s">
        <v>340</v>
      </c>
      <c r="F6" s="1385" t="s">
        <v>340</v>
      </c>
    </row>
    <row r="7" spans="1:6" ht="16.5">
      <c r="A7" s="471" t="s">
        <v>492</v>
      </c>
      <c r="B7" s="305">
        <v>144980</v>
      </c>
      <c r="C7" s="306">
        <v>139073</v>
      </c>
      <c r="D7" s="306">
        <v>138555</v>
      </c>
      <c r="E7" s="812">
        <v>-4.0000000000000001E-3</v>
      </c>
      <c r="F7" s="1385">
        <v>-4.3999999999999997E-2</v>
      </c>
    </row>
    <row r="8" spans="1:6">
      <c r="A8" s="471" t="s">
        <v>417</v>
      </c>
      <c r="B8" s="433" t="s">
        <v>199</v>
      </c>
      <c r="C8" s="101" t="s">
        <v>199</v>
      </c>
      <c r="D8" s="101" t="s">
        <v>199</v>
      </c>
      <c r="E8" s="812" t="s">
        <v>493</v>
      </c>
      <c r="F8" s="1385" t="s">
        <v>340</v>
      </c>
    </row>
    <row r="9" spans="1:6">
      <c r="A9" s="471" t="s">
        <v>418</v>
      </c>
      <c r="B9" s="305">
        <v>130000</v>
      </c>
      <c r="C9" s="306">
        <v>285000</v>
      </c>
      <c r="D9" s="306">
        <v>185000</v>
      </c>
      <c r="E9" s="812">
        <v>-0.35099999999999998</v>
      </c>
      <c r="F9" s="1385">
        <v>0.42299999999999999</v>
      </c>
    </row>
    <row r="10" spans="1:6" ht="28">
      <c r="A10" s="155" t="s">
        <v>447</v>
      </c>
      <c r="B10" s="433" t="s">
        <v>199</v>
      </c>
      <c r="C10" s="101" t="s">
        <v>199</v>
      </c>
      <c r="D10" s="101" t="s">
        <v>199</v>
      </c>
      <c r="E10" s="812" t="s">
        <v>199</v>
      </c>
      <c r="F10" s="1385" t="s">
        <v>199</v>
      </c>
    </row>
    <row r="11" spans="1:6">
      <c r="A11" s="471" t="s">
        <v>448</v>
      </c>
      <c r="B11" s="433" t="s">
        <v>199</v>
      </c>
      <c r="C11" s="101" t="s">
        <v>199</v>
      </c>
      <c r="D11" s="101" t="s">
        <v>199</v>
      </c>
      <c r="E11" s="812" t="s">
        <v>199</v>
      </c>
      <c r="F11" s="1385" t="s">
        <v>199</v>
      </c>
    </row>
    <row r="12" spans="1:6">
      <c r="A12" s="471" t="s">
        <v>449</v>
      </c>
      <c r="B12" s="433" t="s">
        <v>199</v>
      </c>
      <c r="C12" s="101" t="s">
        <v>199</v>
      </c>
      <c r="D12" s="101" t="s">
        <v>199</v>
      </c>
      <c r="E12" s="812" t="s">
        <v>199</v>
      </c>
      <c r="F12" s="1385" t="s">
        <v>199</v>
      </c>
    </row>
    <row r="13" spans="1:6">
      <c r="A13" s="471" t="s">
        <v>420</v>
      </c>
      <c r="B13" s="305">
        <v>-139180</v>
      </c>
      <c r="C13" s="306">
        <v>-139180</v>
      </c>
      <c r="D13" s="306">
        <v>-139180</v>
      </c>
      <c r="E13" s="812">
        <v>0</v>
      </c>
      <c r="F13" s="1385">
        <v>0</v>
      </c>
    </row>
    <row r="14" spans="1:6" s="3" customFormat="1" ht="15" thickBot="1">
      <c r="A14" s="473" t="s">
        <v>450</v>
      </c>
      <c r="B14" s="309">
        <v>2096473</v>
      </c>
      <c r="C14" s="310">
        <v>2250663</v>
      </c>
      <c r="D14" s="310">
        <v>2191781</v>
      </c>
      <c r="E14" s="839">
        <v>-2.5999999999999999E-2</v>
      </c>
      <c r="F14" s="840">
        <v>4.4999999999999998E-2</v>
      </c>
    </row>
    <row r="15" spans="1:6" s="3" customFormat="1" ht="15" thickBot="1">
      <c r="A15" s="474"/>
      <c r="B15" s="119"/>
      <c r="C15" s="119"/>
      <c r="D15" s="119"/>
      <c r="E15" s="540"/>
      <c r="F15" s="540"/>
    </row>
    <row r="16" spans="1:6" ht="16.5">
      <c r="A16" s="475" t="s">
        <v>452</v>
      </c>
      <c r="B16" s="301">
        <v>1818754</v>
      </c>
      <c r="C16" s="302">
        <v>1823859</v>
      </c>
      <c r="D16" s="303">
        <v>1865495</v>
      </c>
      <c r="E16" s="831">
        <v>2.3E-2</v>
      </c>
      <c r="F16" s="832">
        <v>2.5999999999999999E-2</v>
      </c>
    </row>
    <row r="17" spans="1:6" s="3" customFormat="1" ht="17" thickBot="1">
      <c r="A17" s="476" t="s">
        <v>453</v>
      </c>
      <c r="B17" s="477">
        <v>277719</v>
      </c>
      <c r="C17" s="439">
        <v>426804</v>
      </c>
      <c r="D17" s="440">
        <v>326287</v>
      </c>
      <c r="E17" s="833">
        <v>-0.23599999999999999</v>
      </c>
      <c r="F17" s="540">
        <v>0.17499999999999999</v>
      </c>
    </row>
    <row r="18" spans="1:6" ht="15" thickBot="1">
      <c r="A18" s="1001"/>
      <c r="B18" s="352"/>
      <c r="C18" s="352"/>
      <c r="D18" s="352"/>
      <c r="E18" s="1504"/>
      <c r="F18" s="1504"/>
    </row>
    <row r="19" spans="1:6" s="3" customFormat="1" ht="16.5" thickBot="1">
      <c r="A19" s="478" t="s">
        <v>454</v>
      </c>
      <c r="B19" s="392">
        <v>13154838</v>
      </c>
      <c r="C19" s="343">
        <v>12595303</v>
      </c>
      <c r="D19" s="344">
        <v>12728511</v>
      </c>
      <c r="E19" s="834">
        <v>1.0999999999999999E-2</v>
      </c>
      <c r="F19" s="835">
        <v>-3.2000000000000001E-2</v>
      </c>
    </row>
    <row r="20" spans="1:6">
      <c r="A20" s="471" t="s">
        <v>455</v>
      </c>
      <c r="B20" s="479">
        <v>11052499</v>
      </c>
      <c r="C20" s="480">
        <v>10530894</v>
      </c>
      <c r="D20" s="481">
        <v>10662694</v>
      </c>
      <c r="E20" s="831">
        <v>1.2999999999999999E-2</v>
      </c>
      <c r="F20" s="832">
        <v>-3.5000000000000003E-2</v>
      </c>
    </row>
    <row r="21" spans="1:6" ht="17">
      <c r="A21" s="91" t="s">
        <v>456</v>
      </c>
      <c r="B21" s="72">
        <v>160484</v>
      </c>
      <c r="C21" s="73">
        <v>184495</v>
      </c>
      <c r="D21" s="74">
        <v>195522</v>
      </c>
      <c r="E21" s="812">
        <v>0.06</v>
      </c>
      <c r="F21" s="1385">
        <v>0.218</v>
      </c>
    </row>
    <row r="22" spans="1:6" s="3" customFormat="1" ht="15" thickBot="1">
      <c r="A22" s="482" t="s">
        <v>457</v>
      </c>
      <c r="B22" s="309">
        <v>1941855</v>
      </c>
      <c r="C22" s="310">
        <v>1879913</v>
      </c>
      <c r="D22" s="311">
        <v>1870294</v>
      </c>
      <c r="E22" s="833">
        <v>-5.0000000000000001E-3</v>
      </c>
      <c r="F22" s="540">
        <v>-3.6999999999999998E-2</v>
      </c>
    </row>
    <row r="23" spans="1:6" s="3" customFormat="1" ht="15" thickBot="1">
      <c r="A23" s="474"/>
      <c r="B23" s="483"/>
      <c r="C23" s="483"/>
      <c r="D23" s="483"/>
      <c r="E23" s="840"/>
      <c r="F23" s="840"/>
    </row>
    <row r="24" spans="1:6" s="3" customFormat="1" ht="15" thickBot="1">
      <c r="A24" s="484" t="s">
        <v>494</v>
      </c>
      <c r="B24" s="392">
        <v>1462850</v>
      </c>
      <c r="C24" s="343">
        <v>1399942</v>
      </c>
      <c r="D24" s="343">
        <v>1386586</v>
      </c>
      <c r="E24" s="834">
        <v>-0.01</v>
      </c>
      <c r="F24" s="835">
        <v>-5.1999999999999998E-2</v>
      </c>
    </row>
    <row r="25" spans="1:6">
      <c r="A25" s="475" t="s">
        <v>459</v>
      </c>
      <c r="B25" s="485">
        <v>1105250</v>
      </c>
      <c r="C25" s="486">
        <v>1053089</v>
      </c>
      <c r="D25" s="486">
        <v>1066269</v>
      </c>
      <c r="E25" s="831">
        <v>1.2999999999999999E-2</v>
      </c>
      <c r="F25" s="832">
        <v>-3.5000000000000003E-2</v>
      </c>
    </row>
    <row r="26" spans="1:6">
      <c r="A26" s="487" t="s">
        <v>495</v>
      </c>
      <c r="B26" s="479">
        <v>16048</v>
      </c>
      <c r="C26" s="480">
        <v>18450</v>
      </c>
      <c r="D26" s="480">
        <v>19552</v>
      </c>
      <c r="E26" s="812">
        <v>0.06</v>
      </c>
      <c r="F26" s="1385">
        <v>0.218</v>
      </c>
    </row>
    <row r="27" spans="1:6">
      <c r="A27" s="487" t="s">
        <v>461</v>
      </c>
      <c r="B27" s="479">
        <v>194185</v>
      </c>
      <c r="C27" s="480">
        <v>187991</v>
      </c>
      <c r="D27" s="480">
        <v>187029</v>
      </c>
      <c r="E27" s="812">
        <v>-5.0000000000000001E-3</v>
      </c>
      <c r="F27" s="1385">
        <v>-3.6999999999999998E-2</v>
      </c>
    </row>
    <row r="28" spans="1:6" s="3" customFormat="1" ht="15" thickBot="1">
      <c r="A28" s="482" t="s">
        <v>462</v>
      </c>
      <c r="B28" s="309">
        <v>147366</v>
      </c>
      <c r="C28" s="310">
        <v>140412</v>
      </c>
      <c r="D28" s="311">
        <v>113735</v>
      </c>
      <c r="E28" s="833">
        <v>-0.19</v>
      </c>
      <c r="F28" s="540">
        <v>-0.22800000000000001</v>
      </c>
    </row>
    <row r="29" spans="1:6" s="3" customFormat="1" ht="15" thickBot="1">
      <c r="A29" s="474"/>
      <c r="B29" s="483"/>
      <c r="C29" s="483"/>
      <c r="D29" s="483"/>
      <c r="E29" s="840"/>
      <c r="F29" s="840"/>
    </row>
    <row r="30" spans="1:6" s="3" customFormat="1" ht="16.5" thickBot="1">
      <c r="A30" s="478" t="s">
        <v>463</v>
      </c>
      <c r="B30" s="392">
        <v>1819014</v>
      </c>
      <c r="C30" s="343">
        <v>1718640</v>
      </c>
      <c r="D30" s="344">
        <v>1797589</v>
      </c>
      <c r="E30" s="834">
        <v>4.5999999999999999E-2</v>
      </c>
      <c r="F30" s="835">
        <v>-1.2E-2</v>
      </c>
    </row>
    <row r="31" spans="1:6">
      <c r="A31" s="471" t="s">
        <v>464</v>
      </c>
      <c r="B31" s="305">
        <v>1960674</v>
      </c>
      <c r="C31" s="306">
        <v>1960882</v>
      </c>
      <c r="D31" s="306">
        <v>1960882</v>
      </c>
      <c r="E31" s="831">
        <v>0</v>
      </c>
      <c r="F31" s="832">
        <v>0</v>
      </c>
    </row>
    <row r="32" spans="1:6">
      <c r="A32" s="471" t="s">
        <v>465</v>
      </c>
      <c r="B32" s="305">
        <v>70284</v>
      </c>
      <c r="C32" s="306">
        <v>88907</v>
      </c>
      <c r="D32" s="306">
        <v>140952</v>
      </c>
      <c r="E32" s="812">
        <v>0.58499999999999996</v>
      </c>
      <c r="F32" s="1385">
        <v>1.0049999999999999</v>
      </c>
    </row>
    <row r="33" spans="1:6">
      <c r="A33" s="471" t="s">
        <v>466</v>
      </c>
      <c r="B33" s="305">
        <v>11181</v>
      </c>
      <c r="C33" s="306">
        <v>2904</v>
      </c>
      <c r="D33" s="306">
        <v>1563</v>
      </c>
      <c r="E33" s="812">
        <v>-0.46200000000000002</v>
      </c>
      <c r="F33" s="1385">
        <v>-0.86</v>
      </c>
    </row>
    <row r="34" spans="1:6">
      <c r="A34" s="471" t="s">
        <v>467</v>
      </c>
      <c r="B34" s="305">
        <v>-222904</v>
      </c>
      <c r="C34" s="306">
        <v>-242350</v>
      </c>
      <c r="D34" s="306">
        <v>-243629</v>
      </c>
      <c r="E34" s="812">
        <v>5.0000000000000001E-3</v>
      </c>
      <c r="F34" s="1385">
        <v>9.2999999999999999E-2</v>
      </c>
    </row>
    <row r="35" spans="1:6">
      <c r="A35" s="472" t="s">
        <v>496</v>
      </c>
      <c r="B35" s="433" t="s">
        <v>199</v>
      </c>
      <c r="C35" s="306">
        <v>-91468</v>
      </c>
      <c r="D35" s="306">
        <v>-61928</v>
      </c>
      <c r="E35" s="812">
        <v>-0.32300000000000001</v>
      </c>
      <c r="F35" s="1385" t="s">
        <v>340</v>
      </c>
    </row>
    <row r="36" spans="1:6" s="3" customFormat="1" ht="15" thickBot="1">
      <c r="A36" s="488" t="s">
        <v>468</v>
      </c>
      <c r="B36" s="404">
        <v>-221</v>
      </c>
      <c r="C36" s="119">
        <v>-234</v>
      </c>
      <c r="D36" s="119">
        <v>-251</v>
      </c>
      <c r="E36" s="833">
        <v>7.2999999999999995E-2</v>
      </c>
      <c r="F36" s="540">
        <v>0.13700000000000001</v>
      </c>
    </row>
    <row r="37" spans="1:6" s="3" customFormat="1" ht="15" thickBot="1">
      <c r="A37" s="489"/>
      <c r="B37" s="119"/>
      <c r="C37" s="119"/>
      <c r="D37" s="119"/>
      <c r="E37" s="540"/>
      <c r="F37" s="540"/>
    </row>
    <row r="38" spans="1:6" s="3" customFormat="1" ht="17" thickBot="1">
      <c r="A38" s="490" t="s">
        <v>469</v>
      </c>
      <c r="B38" s="392">
        <v>12512838</v>
      </c>
      <c r="C38" s="343">
        <v>11546385</v>
      </c>
      <c r="D38" s="343">
        <v>11783071</v>
      </c>
      <c r="E38" s="834">
        <v>0.02</v>
      </c>
      <c r="F38" s="835">
        <v>-5.8000000000000003E-2</v>
      </c>
    </row>
    <row r="39" spans="1:6">
      <c r="A39" s="491" t="s">
        <v>470</v>
      </c>
      <c r="B39" s="301">
        <v>13154838</v>
      </c>
      <c r="C39" s="302">
        <v>12595303</v>
      </c>
      <c r="D39" s="303">
        <v>12728511</v>
      </c>
      <c r="E39" s="831">
        <v>1.0999999999999999E-2</v>
      </c>
      <c r="F39" s="832">
        <v>-3.2000000000000001E-2</v>
      </c>
    </row>
    <row r="40" spans="1:6">
      <c r="A40" s="472" t="s">
        <v>471</v>
      </c>
      <c r="B40" s="305">
        <v>642000</v>
      </c>
      <c r="C40" s="306">
        <v>840797</v>
      </c>
      <c r="D40" s="307">
        <v>836447</v>
      </c>
      <c r="E40" s="812">
        <v>-5.0000000000000001E-3</v>
      </c>
      <c r="F40" s="1385">
        <v>0.30299999999999999</v>
      </c>
    </row>
    <row r="41" spans="1:6" ht="28">
      <c r="A41" s="492" t="s">
        <v>472</v>
      </c>
      <c r="B41" s="433" t="s">
        <v>199</v>
      </c>
      <c r="C41" s="135">
        <v>226264</v>
      </c>
      <c r="D41" s="307">
        <v>232440</v>
      </c>
      <c r="E41" s="812">
        <v>2.7E-2</v>
      </c>
      <c r="F41" s="1385" t="s">
        <v>340</v>
      </c>
    </row>
    <row r="42" spans="1:6">
      <c r="A42" s="492" t="s">
        <v>497</v>
      </c>
      <c r="B42" s="433" t="s">
        <v>199</v>
      </c>
      <c r="C42" s="135">
        <v>426732</v>
      </c>
      <c r="D42" s="307">
        <v>352031</v>
      </c>
      <c r="E42" s="812">
        <v>-0.17499999999999999</v>
      </c>
      <c r="F42" s="1385" t="s">
        <v>340</v>
      </c>
    </row>
    <row r="43" spans="1:6" s="3" customFormat="1" ht="28.5" thickBot="1">
      <c r="A43" s="493" t="s">
        <v>498</v>
      </c>
      <c r="B43" s="404" t="s">
        <v>199</v>
      </c>
      <c r="C43" s="143">
        <v>7652</v>
      </c>
      <c r="D43" s="440">
        <v>-10598</v>
      </c>
      <c r="E43" s="833" t="s">
        <v>340</v>
      </c>
      <c r="F43" s="540" t="s">
        <v>340</v>
      </c>
    </row>
    <row r="44" spans="1:6">
      <c r="A44" s="1001"/>
      <c r="B44" s="352"/>
      <c r="C44" s="352"/>
      <c r="D44" s="352"/>
      <c r="E44" s="1505"/>
      <c r="F44" s="1505"/>
    </row>
    <row r="45" spans="1:6" s="3" customFormat="1" ht="15" thickBot="1">
      <c r="A45" s="495" t="s">
        <v>474</v>
      </c>
      <c r="B45" s="483"/>
      <c r="C45" s="333"/>
      <c r="D45" s="483"/>
      <c r="E45" s="922"/>
      <c r="F45" s="922"/>
    </row>
    <row r="46" spans="1:6" ht="16.5">
      <c r="A46" s="496" t="s">
        <v>475</v>
      </c>
      <c r="B46" s="263">
        <v>0.13830000000000001</v>
      </c>
      <c r="C46" s="264">
        <v>0.14480000000000001</v>
      </c>
      <c r="D46" s="462">
        <v>0.14660000000000001</v>
      </c>
      <c r="E46" s="832" t="s">
        <v>106</v>
      </c>
      <c r="F46" s="832" t="s">
        <v>107</v>
      </c>
    </row>
    <row r="47" spans="1:6" ht="16.5">
      <c r="A47" s="492" t="s">
        <v>476</v>
      </c>
      <c r="B47" s="208">
        <v>0.1454</v>
      </c>
      <c r="C47" s="110">
        <v>0.14879999999999999</v>
      </c>
      <c r="D47" s="242">
        <v>0.15260000000000001</v>
      </c>
      <c r="E47" s="1385" t="s">
        <v>499</v>
      </c>
      <c r="F47" s="1385" t="s">
        <v>500</v>
      </c>
    </row>
    <row r="48" spans="1:6" ht="16.5">
      <c r="A48" s="155" t="s">
        <v>478</v>
      </c>
      <c r="B48" s="208">
        <v>0.15939999999999999</v>
      </c>
      <c r="C48" s="110">
        <v>0.1787</v>
      </c>
      <c r="D48" s="242">
        <v>0.17219999999999999</v>
      </c>
      <c r="E48" s="1385" t="s">
        <v>501</v>
      </c>
      <c r="F48" s="1385" t="s">
        <v>502</v>
      </c>
    </row>
    <row r="49" spans="1:6" s="3" customFormat="1" ht="15" thickBot="1">
      <c r="A49" s="497" t="s">
        <v>479</v>
      </c>
      <c r="B49" s="404">
        <v>6.27</v>
      </c>
      <c r="C49" s="119">
        <v>5.6</v>
      </c>
      <c r="D49" s="435">
        <v>5.81</v>
      </c>
      <c r="E49" s="540">
        <v>3.7999999999999999E-2</v>
      </c>
      <c r="F49" s="540">
        <v>-7.3999999999999996E-2</v>
      </c>
    </row>
    <row r="50" spans="1:6">
      <c r="A50" s="996"/>
      <c r="B50" s="101"/>
      <c r="C50" s="101"/>
      <c r="D50" s="101"/>
      <c r="E50" s="494"/>
      <c r="F50" s="494"/>
    </row>
    <row r="51" spans="1:6">
      <c r="A51" s="1820" t="s">
        <v>480</v>
      </c>
      <c r="B51" s="1820"/>
      <c r="C51" s="1820"/>
      <c r="D51" s="1820"/>
      <c r="E51" s="1820"/>
      <c r="F51" s="1820"/>
    </row>
    <row r="52" spans="1:6" ht="59.5" customHeight="1">
      <c r="A52" s="1820" t="s">
        <v>481</v>
      </c>
      <c r="B52" s="1820"/>
      <c r="C52" s="1820"/>
      <c r="D52" s="1820"/>
      <c r="E52" s="1820"/>
      <c r="F52" s="1820"/>
    </row>
    <row r="53" spans="1:6" ht="35.15" customHeight="1">
      <c r="A53" s="1820" t="s">
        <v>482</v>
      </c>
      <c r="B53" s="1820"/>
      <c r="C53" s="1820"/>
      <c r="D53" s="1820"/>
      <c r="E53" s="1820"/>
      <c r="F53" s="1820"/>
    </row>
    <row r="54" spans="1:6" ht="33.75" customHeight="1">
      <c r="A54" s="1820" t="s">
        <v>483</v>
      </c>
      <c r="B54" s="1820"/>
      <c r="C54" s="1820"/>
      <c r="D54" s="1820"/>
      <c r="E54" s="1820"/>
      <c r="F54" s="1820"/>
    </row>
    <row r="55" spans="1:6" ht="15" customHeight="1">
      <c r="A55" s="1820" t="s">
        <v>484</v>
      </c>
      <c r="B55" s="1820"/>
      <c r="C55" s="1820"/>
      <c r="D55" s="1820"/>
      <c r="E55" s="1820"/>
      <c r="F55" s="1820"/>
    </row>
    <row r="56" spans="1:6" ht="33.75" customHeight="1">
      <c r="A56" s="1820" t="s">
        <v>485</v>
      </c>
      <c r="B56" s="1820"/>
      <c r="C56" s="1820"/>
      <c r="D56" s="1820"/>
      <c r="E56" s="1820"/>
      <c r="F56" s="1820"/>
    </row>
    <row r="57" spans="1:6" ht="45" customHeight="1">
      <c r="A57" s="1820" t="s">
        <v>486</v>
      </c>
      <c r="B57" s="1820"/>
      <c r="C57" s="1820"/>
      <c r="D57" s="1820"/>
      <c r="E57" s="1820"/>
      <c r="F57" s="1820"/>
    </row>
    <row r="58" spans="1:6">
      <c r="A58" s="1820" t="s">
        <v>487</v>
      </c>
      <c r="B58" s="1820"/>
      <c r="C58" s="1820"/>
      <c r="D58" s="1820"/>
      <c r="E58" s="1820"/>
      <c r="F58" s="1820"/>
    </row>
    <row r="59" spans="1:6">
      <c r="A59" s="1820" t="s">
        <v>488</v>
      </c>
      <c r="B59" s="1820"/>
      <c r="C59" s="1820"/>
      <c r="D59" s="1820"/>
      <c r="E59" s="1820"/>
      <c r="F59" s="1820"/>
    </row>
    <row r="60" spans="1:6" ht="22.5" customHeight="1">
      <c r="A60" s="1820" t="s">
        <v>489</v>
      </c>
      <c r="B60" s="1820"/>
      <c r="C60" s="1820"/>
      <c r="D60" s="1820"/>
      <c r="E60" s="1820"/>
      <c r="F60" s="1820"/>
    </row>
    <row r="61" spans="1:6">
      <c r="A61" s="1820"/>
      <c r="B61" s="1820"/>
      <c r="C61" s="1820"/>
      <c r="D61" s="1820"/>
      <c r="E61" s="1820"/>
      <c r="F61" s="1820"/>
    </row>
  </sheetData>
  <mergeCells count="13">
    <mergeCell ref="A61:F61"/>
    <mergeCell ref="A55:F55"/>
    <mergeCell ref="A56:F56"/>
    <mergeCell ref="A57:F57"/>
    <mergeCell ref="A58:F58"/>
    <mergeCell ref="A59:F59"/>
    <mergeCell ref="A60:F60"/>
    <mergeCell ref="A54:F54"/>
    <mergeCell ref="B1:D1"/>
    <mergeCell ref="E1:F1"/>
    <mergeCell ref="A51:F51"/>
    <mergeCell ref="A52:F52"/>
    <mergeCell ref="A53:F53"/>
  </mergeCells>
  <hyperlinks>
    <hyperlink ref="A3" location="Index!A1" display="Back to index" xr:uid="{8A255BCE-2841-CF4A-8004-FD4ECCFA4D58}"/>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E5404-A978-4223-B8E9-B6A742FD1534}">
  <sheetPr>
    <tabColor theme="2" tint="-9.9978637043366805E-2"/>
  </sheetPr>
  <dimension ref="A1:J34"/>
  <sheetViews>
    <sheetView showGridLines="0" zoomScale="70" zoomScaleNormal="70" workbookViewId="0">
      <selection activeCell="I11" sqref="I11"/>
    </sheetView>
  </sheetViews>
  <sheetFormatPr baseColWidth="10" defaultColWidth="10.81640625" defaultRowHeight="14"/>
  <cols>
    <col min="1" max="1" width="29.26953125" style="88" customWidth="1"/>
    <col min="2" max="2" width="19.453125" style="88" customWidth="1"/>
    <col min="3" max="6" width="10.81640625" style="88"/>
    <col min="7" max="8" width="10.81640625" style="8"/>
    <col min="9" max="9" width="14.7265625" style="8" bestFit="1" customWidth="1"/>
    <col min="10" max="10" width="14.26953125" style="8" customWidth="1"/>
    <col min="11" max="11" width="10.81640625" style="8"/>
    <col min="12" max="12" width="14.1796875" style="8" customWidth="1"/>
    <col min="13" max="13" width="14.453125" style="8" customWidth="1"/>
    <col min="14" max="16384" width="10.81640625" style="8"/>
  </cols>
  <sheetData>
    <row r="1" spans="1:10" s="24" customFormat="1" ht="18" customHeight="1">
      <c r="A1" s="121" t="s">
        <v>503</v>
      </c>
      <c r="B1" s="978" t="s">
        <v>31</v>
      </c>
      <c r="C1" s="979" t="s">
        <v>32</v>
      </c>
      <c r="D1" s="979" t="s">
        <v>33</v>
      </c>
      <c r="E1" s="513"/>
      <c r="F1" s="513"/>
    </row>
    <row r="2" spans="1:10" s="17" customFormat="1" ht="14.5" thickBot="1">
      <c r="A2" s="123" t="s">
        <v>128</v>
      </c>
      <c r="B2" s="192"/>
      <c r="C2" s="193"/>
      <c r="D2" s="193"/>
      <c r="E2" s="229"/>
      <c r="F2" s="229"/>
    </row>
    <row r="3" spans="1:10">
      <c r="A3" s="368" t="s">
        <v>504</v>
      </c>
      <c r="B3" s="514">
        <v>0.84040000000000004</v>
      </c>
      <c r="C3" s="515">
        <v>0.86780000000000002</v>
      </c>
      <c r="D3" s="515">
        <v>0.86960000000000004</v>
      </c>
    </row>
    <row r="4" spans="1:10">
      <c r="A4" s="368" t="s">
        <v>505</v>
      </c>
      <c r="B4" s="514">
        <v>0.77039999999999997</v>
      </c>
      <c r="C4" s="515">
        <v>0.80879999999999996</v>
      </c>
      <c r="D4" s="515">
        <v>0.81230000000000002</v>
      </c>
    </row>
    <row r="5" spans="1:10" s="10" customFormat="1" ht="14.5" thickBot="1">
      <c r="A5" s="516" t="s">
        <v>506</v>
      </c>
      <c r="B5" s="517">
        <v>0.48139999999999999</v>
      </c>
      <c r="C5" s="518">
        <v>0.54969999999999997</v>
      </c>
      <c r="D5" s="518">
        <v>0.55149999999999999</v>
      </c>
      <c r="E5" s="145"/>
      <c r="F5" s="145"/>
    </row>
    <row r="6" spans="1:10" s="924" customFormat="1" ht="14.5" thickBot="1">
      <c r="A6" s="522" t="s">
        <v>507</v>
      </c>
      <c r="B6" s="923">
        <v>0.496</v>
      </c>
      <c r="C6" s="924">
        <v>0.56140000000000001</v>
      </c>
      <c r="D6" s="924">
        <v>0.56330000000000002</v>
      </c>
    </row>
    <row r="7" spans="1:10" s="10" customFormat="1" ht="14.5" thickBot="1">
      <c r="A7" s="145"/>
      <c r="B7" s="88"/>
      <c r="C7" s="88"/>
      <c r="D7" s="88"/>
      <c r="E7" s="145"/>
      <c r="F7" s="145"/>
    </row>
    <row r="8" spans="1:10" s="9" customFormat="1">
      <c r="A8" s="519"/>
      <c r="B8" s="1790" t="s">
        <v>508</v>
      </c>
      <c r="C8" s="1791"/>
      <c r="D8" s="1792"/>
      <c r="E8" s="1791" t="s">
        <v>29</v>
      </c>
      <c r="F8" s="1791"/>
      <c r="G8" s="1827" t="s">
        <v>936</v>
      </c>
      <c r="H8" s="1828"/>
      <c r="I8" s="1516" t="s">
        <v>937</v>
      </c>
      <c r="J8" s="24"/>
    </row>
    <row r="9" spans="1:10" s="17" customFormat="1" ht="14.5" thickBot="1">
      <c r="A9" s="123" t="s">
        <v>128</v>
      </c>
      <c r="B9" s="1018" t="s">
        <v>509</v>
      </c>
      <c r="C9" s="226" t="s">
        <v>32</v>
      </c>
      <c r="D9" s="228" t="s">
        <v>33</v>
      </c>
      <c r="E9" s="408" t="s">
        <v>510</v>
      </c>
      <c r="F9" s="408" t="s">
        <v>511</v>
      </c>
      <c r="G9" s="1517">
        <v>43983</v>
      </c>
      <c r="H9" s="1518">
        <v>44348</v>
      </c>
      <c r="I9" s="1519" t="s">
        <v>938</v>
      </c>
    </row>
    <row r="10" spans="1:10" ht="16.5">
      <c r="A10" s="998" t="s">
        <v>512</v>
      </c>
      <c r="B10" s="520">
        <v>781740</v>
      </c>
      <c r="C10" s="521">
        <v>1067135</v>
      </c>
      <c r="D10" s="69">
        <v>1459229</v>
      </c>
      <c r="E10" s="925">
        <v>0.36699999999999999</v>
      </c>
      <c r="F10" s="926">
        <v>0.86699999999999999</v>
      </c>
      <c r="G10" s="1509">
        <v>1977813</v>
      </c>
      <c r="H10" s="1506">
        <v>2526364</v>
      </c>
      <c r="I10" s="1513">
        <v>0.27700000000000002</v>
      </c>
      <c r="J10" s="954"/>
    </row>
    <row r="11" spans="1:10">
      <c r="A11" s="998" t="s">
        <v>513</v>
      </c>
      <c r="B11" s="520">
        <v>143533</v>
      </c>
      <c r="C11" s="521">
        <v>265067</v>
      </c>
      <c r="D11" s="69">
        <v>337929</v>
      </c>
      <c r="E11" s="925">
        <v>0.27500000000000002</v>
      </c>
      <c r="F11" s="926">
        <v>1.3540000000000001</v>
      </c>
      <c r="G11" s="1510">
        <v>612833</v>
      </c>
      <c r="H11" s="1506">
        <v>602996</v>
      </c>
      <c r="I11" s="1414">
        <v>-1.6E-2</v>
      </c>
      <c r="J11" s="1515"/>
    </row>
    <row r="12" spans="1:10" s="10" customFormat="1" ht="17" thickBot="1">
      <c r="A12" s="173" t="s">
        <v>514</v>
      </c>
      <c r="B12" s="93">
        <v>516696</v>
      </c>
      <c r="C12" s="94">
        <v>729008</v>
      </c>
      <c r="D12" s="83">
        <v>816952</v>
      </c>
      <c r="E12" s="884">
        <v>0.121</v>
      </c>
      <c r="F12" s="779">
        <v>0.58099999999999996</v>
      </c>
      <c r="G12" s="1511">
        <v>672126</v>
      </c>
      <c r="H12" s="1507">
        <v>1545960</v>
      </c>
      <c r="I12" s="1514">
        <v>1.3</v>
      </c>
    </row>
    <row r="13" spans="1:10" s="18" customFormat="1" ht="16.5" thickBot="1">
      <c r="A13" s="522" t="s">
        <v>838</v>
      </c>
      <c r="B13" s="523">
        <v>1441969</v>
      </c>
      <c r="C13" s="343">
        <v>2061210</v>
      </c>
      <c r="D13" s="344">
        <v>2614110</v>
      </c>
      <c r="E13" s="927">
        <v>0.26824049951242235</v>
      </c>
      <c r="F13" s="928">
        <v>0.81287531146647396</v>
      </c>
      <c r="G13" s="1512">
        <v>3546933</v>
      </c>
      <c r="H13" s="1508">
        <v>4675320</v>
      </c>
      <c r="I13" s="1415">
        <v>0.318</v>
      </c>
    </row>
    <row r="14" spans="1:10" s="852" customFormat="1" ht="14.5" customHeight="1">
      <c r="A14" s="1818" t="s">
        <v>515</v>
      </c>
      <c r="B14" s="1818"/>
      <c r="C14" s="1818"/>
      <c r="D14" s="1818"/>
      <c r="E14" s="1818"/>
      <c r="F14" s="1818"/>
    </row>
    <row r="15" spans="1:10" s="1013" customFormat="1" ht="14.5" customHeight="1">
      <c r="A15" s="1026" t="s">
        <v>839</v>
      </c>
    </row>
    <row r="16" spans="1:10" s="145" customFormat="1" ht="14.5" thickBot="1">
      <c r="A16" s="88"/>
      <c r="B16" s="580"/>
      <c r="C16" s="88"/>
      <c r="D16" s="88"/>
      <c r="E16" s="88"/>
      <c r="F16" s="88"/>
    </row>
    <row r="17" spans="1:6" s="9" customFormat="1">
      <c r="A17" s="121" t="s">
        <v>516</v>
      </c>
      <c r="B17" s="1790" t="s">
        <v>156</v>
      </c>
      <c r="C17" s="1791"/>
      <c r="D17" s="1792"/>
      <c r="E17" s="1790" t="s">
        <v>517</v>
      </c>
      <c r="F17" s="1791"/>
    </row>
    <row r="18" spans="1:6" s="17" customFormat="1" ht="14.5" thickBot="1">
      <c r="A18" s="123" t="s">
        <v>128</v>
      </c>
      <c r="B18" s="259">
        <v>43983</v>
      </c>
      <c r="C18" s="260">
        <v>44256</v>
      </c>
      <c r="D18" s="261">
        <v>44348</v>
      </c>
      <c r="E18" s="407" t="s">
        <v>34</v>
      </c>
      <c r="F18" s="408" t="s">
        <v>35</v>
      </c>
    </row>
    <row r="19" spans="1:6" s="18" customFormat="1" ht="17" thickBot="1">
      <c r="A19" s="484" t="s">
        <v>518</v>
      </c>
      <c r="B19" s="524">
        <v>324</v>
      </c>
      <c r="C19" s="120">
        <v>317</v>
      </c>
      <c r="D19" s="120">
        <v>319</v>
      </c>
      <c r="E19" s="524">
        <v>2</v>
      </c>
      <c r="F19" s="120">
        <v>-5</v>
      </c>
    </row>
    <row r="20" spans="1:6" ht="44.5" customHeight="1">
      <c r="A20" s="1818" t="s">
        <v>519</v>
      </c>
      <c r="B20" s="1818"/>
      <c r="C20" s="1818"/>
      <c r="D20" s="1818"/>
      <c r="E20" s="1818"/>
      <c r="F20" s="1818"/>
    </row>
    <row r="21" spans="1:6" s="10" customFormat="1" ht="14.5" thickBot="1">
      <c r="A21" s="145"/>
      <c r="B21" s="145"/>
      <c r="C21" s="145"/>
      <c r="D21" s="145"/>
      <c r="E21" s="145"/>
      <c r="F21" s="145"/>
    </row>
    <row r="22" spans="1:6" s="9" customFormat="1">
      <c r="A22" s="121" t="s">
        <v>520</v>
      </c>
      <c r="B22" s="1790" t="s">
        <v>156</v>
      </c>
      <c r="C22" s="1791"/>
      <c r="D22" s="1792"/>
      <c r="E22" s="1790" t="s">
        <v>517</v>
      </c>
      <c r="F22" s="1791"/>
    </row>
    <row r="23" spans="1:6" s="17" customFormat="1" ht="14.5" thickBot="1">
      <c r="A23" s="123" t="s">
        <v>128</v>
      </c>
      <c r="B23" s="259">
        <v>43983</v>
      </c>
      <c r="C23" s="260">
        <v>44256</v>
      </c>
      <c r="D23" s="261">
        <v>44348</v>
      </c>
      <c r="E23" s="407" t="s">
        <v>34</v>
      </c>
      <c r="F23" s="408" t="s">
        <v>35</v>
      </c>
    </row>
    <row r="24" spans="1:6">
      <c r="A24" s="99" t="s">
        <v>521</v>
      </c>
      <c r="B24" s="62">
        <v>54</v>
      </c>
      <c r="C24" s="62">
        <v>54</v>
      </c>
      <c r="D24" s="62">
        <v>47</v>
      </c>
      <c r="E24" s="80">
        <v>-7</v>
      </c>
      <c r="F24" s="64">
        <v>-7</v>
      </c>
    </row>
    <row r="25" spans="1:6">
      <c r="A25" s="99" t="s">
        <v>522</v>
      </c>
      <c r="B25" s="62">
        <v>308</v>
      </c>
      <c r="C25" s="62">
        <v>310</v>
      </c>
      <c r="D25" s="62">
        <v>305</v>
      </c>
      <c r="E25" s="80">
        <v>-5</v>
      </c>
      <c r="F25" s="64">
        <v>-3</v>
      </c>
    </row>
    <row r="26" spans="1:6" s="10" customFormat="1" ht="14.5" thickBot="1">
      <c r="A26" s="525" t="s">
        <v>523</v>
      </c>
      <c r="B26" s="333">
        <v>583</v>
      </c>
      <c r="C26" s="333">
        <v>850</v>
      </c>
      <c r="D26" s="333">
        <v>851</v>
      </c>
      <c r="E26" s="296">
        <v>1</v>
      </c>
      <c r="F26" s="333">
        <v>268</v>
      </c>
    </row>
    <row r="27" spans="1:6" s="18" customFormat="1" ht="14.5" thickBot="1">
      <c r="A27" s="526" t="s">
        <v>524</v>
      </c>
      <c r="B27" s="442">
        <v>945</v>
      </c>
      <c r="C27" s="343">
        <v>1214</v>
      </c>
      <c r="D27" s="343">
        <v>1203</v>
      </c>
      <c r="E27" s="442">
        <v>-11</v>
      </c>
      <c r="F27" s="441">
        <v>258</v>
      </c>
    </row>
    <row r="28" spans="1:6" ht="14.5" thickBot="1"/>
    <row r="29" spans="1:6" s="7" customFormat="1">
      <c r="A29" s="121" t="s">
        <v>525</v>
      </c>
      <c r="B29" s="1824" t="s">
        <v>156</v>
      </c>
      <c r="C29" s="1825"/>
      <c r="D29" s="1826"/>
      <c r="E29" s="1824" t="s">
        <v>526</v>
      </c>
      <c r="F29" s="1825"/>
    </row>
    <row r="30" spans="1:6" s="12" customFormat="1" ht="14.5" thickBot="1">
      <c r="A30" s="123" t="s">
        <v>128</v>
      </c>
      <c r="B30" s="500">
        <v>43983</v>
      </c>
      <c r="C30" s="921">
        <v>44256</v>
      </c>
      <c r="D30" s="501">
        <v>44348</v>
      </c>
      <c r="E30" s="854" t="s">
        <v>34</v>
      </c>
      <c r="F30" s="856" t="s">
        <v>35</v>
      </c>
    </row>
    <row r="31" spans="1:6">
      <c r="A31" s="998" t="s">
        <v>521</v>
      </c>
      <c r="B31" s="66">
        <v>403</v>
      </c>
      <c r="C31" s="502">
        <v>388</v>
      </c>
      <c r="D31" s="503">
        <v>363</v>
      </c>
      <c r="E31" s="504">
        <v>-25</v>
      </c>
      <c r="F31" s="505">
        <v>-40</v>
      </c>
    </row>
    <row r="32" spans="1:6">
      <c r="A32" s="998" t="s">
        <v>522</v>
      </c>
      <c r="B32" s="506">
        <v>2291</v>
      </c>
      <c r="C32" s="507">
        <v>2306</v>
      </c>
      <c r="D32" s="279">
        <v>2291</v>
      </c>
      <c r="E32" s="504">
        <v>-15</v>
      </c>
      <c r="F32" s="505" t="s">
        <v>199</v>
      </c>
    </row>
    <row r="33" spans="1:6" s="10" customFormat="1" ht="14.5" thickBot="1">
      <c r="A33" s="173" t="s">
        <v>527</v>
      </c>
      <c r="B33" s="187">
        <v>6939</v>
      </c>
      <c r="C33" s="188">
        <v>6860</v>
      </c>
      <c r="D33" s="281">
        <v>6818</v>
      </c>
      <c r="E33" s="508">
        <v>-42</v>
      </c>
      <c r="F33" s="509">
        <v>-121</v>
      </c>
    </row>
    <row r="34" spans="1:6" s="10" customFormat="1" ht="14.5" thickBot="1">
      <c r="A34" s="510" t="s">
        <v>528</v>
      </c>
      <c r="B34" s="357">
        <v>9633</v>
      </c>
      <c r="C34" s="451">
        <v>9554</v>
      </c>
      <c r="D34" s="359">
        <v>9472</v>
      </c>
      <c r="E34" s="511">
        <v>-82</v>
      </c>
      <c r="F34" s="512">
        <v>-161</v>
      </c>
    </row>
  </sheetData>
  <mergeCells count="11">
    <mergeCell ref="B29:D29"/>
    <mergeCell ref="E29:F29"/>
    <mergeCell ref="B8:D8"/>
    <mergeCell ref="E8:F8"/>
    <mergeCell ref="G8:H8"/>
    <mergeCell ref="B17:D17"/>
    <mergeCell ref="E17:F17"/>
    <mergeCell ref="A20:F20"/>
    <mergeCell ref="B22:D22"/>
    <mergeCell ref="E22:F22"/>
    <mergeCell ref="A14:F14"/>
  </mergeCells>
  <hyperlinks>
    <hyperlink ref="A2" location="Index!A1" display="Back to index" xr:uid="{714AB8C9-9A0C-4F26-BF9D-A4FA305A6C2E}"/>
    <hyperlink ref="A9" location="Index!A1" display="Back to index" xr:uid="{13232C8F-F883-4A5B-85F4-47D6A37CF582}"/>
    <hyperlink ref="A18" location="Index!A1" display="Back to index" xr:uid="{9612744D-7376-4516-8574-CE32DB06858A}"/>
    <hyperlink ref="A23" location="Index!A1" display="Back to index" xr:uid="{35BF0102-F7B0-4E3B-8A0A-7579137B7092}"/>
    <hyperlink ref="A30" location="Index!A1" display="Back to index" xr:uid="{DBF9AAA4-6988-844A-8763-CCEC97B1A871}"/>
  </hyperlinks>
  <pageMargins left="0.7" right="0.7" top="0.75" bottom="0.75" header="0.3" footer="0.3"/>
  <pageSetup paperSize="9" orientation="portrait" horizontalDpi="360" verticalDpi="36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9983A-1E63-8B4B-901D-1197AC9E11FA}">
  <sheetPr>
    <tabColor theme="2" tint="-9.9978637043366805E-2"/>
  </sheetPr>
  <dimension ref="A1:G27"/>
  <sheetViews>
    <sheetView showGridLines="0" zoomScale="98" zoomScaleNormal="70" workbookViewId="0">
      <selection activeCell="B3" sqref="B3"/>
    </sheetView>
  </sheetViews>
  <sheetFormatPr baseColWidth="10" defaultColWidth="10.81640625" defaultRowHeight="14.5"/>
  <cols>
    <col min="1" max="1" width="45.453125" style="88" bestFit="1" customWidth="1"/>
    <col min="2" max="6" width="10.81640625" style="88"/>
    <col min="7" max="7" width="10.81640625" style="8"/>
  </cols>
  <sheetData>
    <row r="1" spans="1:7" s="1" customFormat="1" ht="15" customHeight="1">
      <c r="A1" s="527" t="s">
        <v>529</v>
      </c>
      <c r="B1" s="853">
        <v>2017</v>
      </c>
      <c r="C1" s="855">
        <v>2018</v>
      </c>
      <c r="D1" s="855">
        <v>2019</v>
      </c>
      <c r="E1" s="855">
        <v>2020</v>
      </c>
      <c r="F1" s="855" t="s">
        <v>530</v>
      </c>
      <c r="G1" s="1829"/>
    </row>
    <row r="2" spans="1:7" s="5" customFormat="1" ht="15" thickBot="1">
      <c r="A2" s="123" t="s">
        <v>128</v>
      </c>
      <c r="B2" s="854"/>
      <c r="C2" s="856"/>
      <c r="D2" s="856"/>
      <c r="E2" s="856"/>
      <c r="F2" s="856"/>
      <c r="G2" s="1830"/>
    </row>
    <row r="3" spans="1:7">
      <c r="A3" s="528" t="s">
        <v>531</v>
      </c>
      <c r="B3" s="529">
        <v>214330</v>
      </c>
      <c r="C3" s="529">
        <v>225430</v>
      </c>
      <c r="D3" s="529">
        <v>231006</v>
      </c>
      <c r="E3" s="529">
        <v>204500</v>
      </c>
      <c r="F3" s="764">
        <v>210155</v>
      </c>
      <c r="G3" s="39"/>
    </row>
    <row r="4" spans="1:7">
      <c r="A4" s="528" t="s">
        <v>532</v>
      </c>
      <c r="B4" s="530">
        <v>2.5</v>
      </c>
      <c r="C4" s="530">
        <v>4</v>
      </c>
      <c r="D4" s="530">
        <v>2.2000000000000002</v>
      </c>
      <c r="E4" s="530">
        <v>-11.1</v>
      </c>
      <c r="F4" s="765">
        <v>9</v>
      </c>
      <c r="G4" s="40"/>
    </row>
    <row r="5" spans="1:7">
      <c r="A5" s="528" t="s">
        <v>533</v>
      </c>
      <c r="B5" s="529">
        <v>6740</v>
      </c>
      <c r="C5" s="529">
        <v>7001</v>
      </c>
      <c r="D5" s="529">
        <v>7108</v>
      </c>
      <c r="E5" s="529">
        <v>6268</v>
      </c>
      <c r="F5" s="764">
        <v>6371</v>
      </c>
      <c r="G5" s="39"/>
    </row>
    <row r="6" spans="1:7">
      <c r="A6" s="528" t="s">
        <v>534</v>
      </c>
      <c r="B6" s="530">
        <v>1.5</v>
      </c>
      <c r="C6" s="530">
        <v>4.2</v>
      </c>
      <c r="D6" s="530">
        <v>2.2999999999999998</v>
      </c>
      <c r="E6" s="530">
        <v>-9.6999999999999993</v>
      </c>
      <c r="F6" s="765">
        <v>8.5</v>
      </c>
      <c r="G6" s="40"/>
    </row>
    <row r="7" spans="1:7">
      <c r="A7" s="528" t="s">
        <v>535</v>
      </c>
      <c r="B7" s="530">
        <v>20.6</v>
      </c>
      <c r="C7" s="530">
        <v>21.6</v>
      </c>
      <c r="D7" s="530">
        <v>21.3</v>
      </c>
      <c r="E7" s="530">
        <v>18.7</v>
      </c>
      <c r="F7" s="765">
        <v>20</v>
      </c>
      <c r="G7" s="40"/>
    </row>
    <row r="8" spans="1:7">
      <c r="A8" s="528" t="s">
        <v>536</v>
      </c>
      <c r="B8" s="530">
        <v>24.9</v>
      </c>
      <c r="C8" s="530">
        <v>25.8</v>
      </c>
      <c r="D8" s="530">
        <v>26.8</v>
      </c>
      <c r="E8" s="530">
        <v>34.799999999999997</v>
      </c>
      <c r="F8" s="765">
        <v>35.6</v>
      </c>
      <c r="G8" s="40"/>
    </row>
    <row r="9" spans="1:7" ht="16.5">
      <c r="A9" s="528" t="s">
        <v>537</v>
      </c>
      <c r="B9" s="530">
        <v>5.6</v>
      </c>
      <c r="C9" s="530">
        <v>10.1</v>
      </c>
      <c r="D9" s="530">
        <v>6.2</v>
      </c>
      <c r="E9" s="530">
        <v>12.4</v>
      </c>
      <c r="F9" s="765" t="s">
        <v>200</v>
      </c>
      <c r="G9" s="40"/>
    </row>
    <row r="10" spans="1:7" s="26" customFormat="1" ht="16.5">
      <c r="A10" s="531" t="s">
        <v>538</v>
      </c>
      <c r="B10" s="532">
        <v>1.4</v>
      </c>
      <c r="C10" s="532">
        <v>2.2000000000000002</v>
      </c>
      <c r="D10" s="532">
        <v>1.9</v>
      </c>
      <c r="E10" s="532">
        <v>2</v>
      </c>
      <c r="F10" s="766">
        <v>4</v>
      </c>
      <c r="G10" s="42"/>
    </row>
    <row r="11" spans="1:7" s="26" customFormat="1">
      <c r="A11" s="531" t="s">
        <v>539</v>
      </c>
      <c r="B11" s="532">
        <v>3.25</v>
      </c>
      <c r="C11" s="532">
        <v>2.75</v>
      </c>
      <c r="D11" s="532">
        <v>2.25</v>
      </c>
      <c r="E11" s="532">
        <v>0.25</v>
      </c>
      <c r="F11" s="766" t="s">
        <v>840</v>
      </c>
      <c r="G11" s="42"/>
    </row>
    <row r="12" spans="1:7">
      <c r="A12" s="528" t="s">
        <v>540</v>
      </c>
      <c r="B12" s="530">
        <v>3.24</v>
      </c>
      <c r="C12" s="530">
        <v>3.37</v>
      </c>
      <c r="D12" s="530">
        <v>3.31</v>
      </c>
      <c r="E12" s="530">
        <v>3.62</v>
      </c>
      <c r="F12" s="765" t="s">
        <v>841</v>
      </c>
      <c r="G12" s="40"/>
    </row>
    <row r="13" spans="1:7">
      <c r="A13" s="528" t="s">
        <v>541</v>
      </c>
      <c r="B13" s="533">
        <v>-3.5000000000000003E-2</v>
      </c>
      <c r="C13" s="533">
        <v>4.1000000000000002E-2</v>
      </c>
      <c r="D13" s="533">
        <v>-1.7000000000000001E-2</v>
      </c>
      <c r="E13" s="533">
        <v>9.2999999999999999E-2</v>
      </c>
      <c r="F13" s="929">
        <v>0.13900000000000001</v>
      </c>
      <c r="G13" s="41"/>
    </row>
    <row r="14" spans="1:7" s="26" customFormat="1">
      <c r="A14" s="531" t="s">
        <v>542</v>
      </c>
      <c r="B14" s="532">
        <v>-3.1</v>
      </c>
      <c r="C14" s="532">
        <v>-2.5</v>
      </c>
      <c r="D14" s="532">
        <v>-1.6</v>
      </c>
      <c r="E14" s="532">
        <v>-8.9</v>
      </c>
      <c r="F14" s="766">
        <v>-5.2</v>
      </c>
      <c r="G14" s="42"/>
    </row>
    <row r="15" spans="1:7">
      <c r="A15" s="528" t="s">
        <v>543</v>
      </c>
      <c r="B15" s="529">
        <v>6700</v>
      </c>
      <c r="C15" s="529">
        <v>7197</v>
      </c>
      <c r="D15" s="529">
        <v>6614</v>
      </c>
      <c r="E15" s="529">
        <v>7750</v>
      </c>
      <c r="F15" s="764">
        <v>14000</v>
      </c>
      <c r="G15" s="39"/>
    </row>
    <row r="16" spans="1:7">
      <c r="A16" s="528" t="s">
        <v>544</v>
      </c>
      <c r="B16" s="533">
        <v>3.1E-2</v>
      </c>
      <c r="C16" s="533">
        <v>3.2000000000000001E-2</v>
      </c>
      <c r="D16" s="533">
        <v>2.9000000000000001E-2</v>
      </c>
      <c r="E16" s="533">
        <v>3.7999999999999999E-2</v>
      </c>
      <c r="F16" s="929">
        <v>6.7000000000000004E-2</v>
      </c>
      <c r="G16" s="41"/>
    </row>
    <row r="17" spans="1:7">
      <c r="A17" s="528" t="s">
        <v>545</v>
      </c>
      <c r="B17" s="529">
        <v>45422</v>
      </c>
      <c r="C17" s="529">
        <v>49066</v>
      </c>
      <c r="D17" s="529">
        <v>47688</v>
      </c>
      <c r="E17" s="529">
        <v>42413</v>
      </c>
      <c r="F17" s="764">
        <v>59000</v>
      </c>
      <c r="G17" s="39"/>
    </row>
    <row r="18" spans="1:7">
      <c r="A18" s="528" t="s">
        <v>546</v>
      </c>
      <c r="B18" s="529">
        <v>38722</v>
      </c>
      <c r="C18" s="529">
        <v>41870</v>
      </c>
      <c r="D18" s="529">
        <v>41074</v>
      </c>
      <c r="E18" s="529">
        <v>34663</v>
      </c>
      <c r="F18" s="764">
        <v>45000</v>
      </c>
      <c r="G18" s="39"/>
    </row>
    <row r="19" spans="1:7">
      <c r="A19" s="528" t="s">
        <v>547</v>
      </c>
      <c r="B19" s="529">
        <v>-2779</v>
      </c>
      <c r="C19" s="529">
        <v>-3821</v>
      </c>
      <c r="D19" s="529">
        <v>-3531</v>
      </c>
      <c r="E19" s="529">
        <v>992</v>
      </c>
      <c r="F19" s="764">
        <v>-1051</v>
      </c>
      <c r="G19" s="39"/>
    </row>
    <row r="20" spans="1:7">
      <c r="A20" s="528" t="s">
        <v>548</v>
      </c>
      <c r="B20" s="533">
        <v>-1.2999999999999999E-2</v>
      </c>
      <c r="C20" s="533">
        <v>-1.7000000000000001E-2</v>
      </c>
      <c r="D20" s="533">
        <v>-1.4999999999999999E-2</v>
      </c>
      <c r="E20" s="533">
        <v>5.0000000000000001E-3</v>
      </c>
      <c r="F20" s="929">
        <v>-5.0000000000000001E-3</v>
      </c>
      <c r="G20" s="40"/>
    </row>
    <row r="21" spans="1:7">
      <c r="A21" s="528" t="s">
        <v>549</v>
      </c>
      <c r="B21" s="529">
        <v>63621</v>
      </c>
      <c r="C21" s="529">
        <v>60121</v>
      </c>
      <c r="D21" s="529">
        <v>68316</v>
      </c>
      <c r="E21" s="529">
        <v>74707</v>
      </c>
      <c r="F21" s="764">
        <v>68000</v>
      </c>
      <c r="G21" s="41"/>
    </row>
    <row r="22" spans="1:7">
      <c r="A22" s="528" t="s">
        <v>544</v>
      </c>
      <c r="B22" s="533">
        <v>0.29699999999999999</v>
      </c>
      <c r="C22" s="533">
        <v>0.26700000000000002</v>
      </c>
      <c r="D22" s="533">
        <v>0.29599999999999999</v>
      </c>
      <c r="E22" s="533">
        <v>0.36499999999999999</v>
      </c>
      <c r="F22" s="929">
        <v>0.32400000000000001</v>
      </c>
      <c r="G22" s="39"/>
    </row>
    <row r="23" spans="1:7" s="3" customFormat="1" ht="15" thickBot="1">
      <c r="A23" s="534" t="s">
        <v>550</v>
      </c>
      <c r="B23" s="535">
        <v>20</v>
      </c>
      <c r="C23" s="535">
        <v>17</v>
      </c>
      <c r="D23" s="535">
        <v>20</v>
      </c>
      <c r="E23" s="535">
        <v>26</v>
      </c>
      <c r="F23" s="767">
        <v>18</v>
      </c>
      <c r="G23" s="43"/>
    </row>
    <row r="24" spans="1:7">
      <c r="A24" s="536" t="s">
        <v>551</v>
      </c>
      <c r="B24" s="316"/>
      <c r="C24" s="316"/>
      <c r="D24" s="316"/>
      <c r="E24" s="316"/>
      <c r="F24" s="316"/>
      <c r="G24" s="40"/>
    </row>
    <row r="25" spans="1:7">
      <c r="A25" s="537" t="s">
        <v>552</v>
      </c>
      <c r="B25" s="316"/>
      <c r="C25" s="316"/>
      <c r="D25" s="316"/>
      <c r="E25" s="316"/>
      <c r="F25" s="316"/>
      <c r="G25" s="20"/>
    </row>
    <row r="26" spans="1:7">
      <c r="A26" s="537" t="s">
        <v>553</v>
      </c>
      <c r="B26" s="316"/>
      <c r="C26" s="316"/>
      <c r="D26" s="316"/>
      <c r="E26" s="316"/>
      <c r="F26" s="316"/>
      <c r="G26" s="20"/>
    </row>
    <row r="27" spans="1:7">
      <c r="A27" s="537" t="s">
        <v>554</v>
      </c>
      <c r="B27" s="316"/>
      <c r="C27" s="316"/>
      <c r="D27" s="316"/>
      <c r="E27" s="316"/>
      <c r="F27" s="316"/>
      <c r="G27" s="20"/>
    </row>
  </sheetData>
  <mergeCells count="1">
    <mergeCell ref="G1:G2"/>
  </mergeCells>
  <hyperlinks>
    <hyperlink ref="A2" location="Index!A1" display="Back to index" xr:uid="{E93E921D-4E62-E042-8EE2-24243F305FCE}"/>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6AF15-6861-B947-AEC9-A7F8F4E92A29}">
  <sheetPr>
    <tabColor theme="2" tint="-9.9978637043366805E-2"/>
  </sheetPr>
  <dimension ref="A1:U84"/>
  <sheetViews>
    <sheetView showGridLines="0" topLeftCell="E1" zoomScale="63" zoomScaleNormal="70" workbookViewId="0">
      <selection activeCell="S5" sqref="S5:U6"/>
    </sheetView>
  </sheetViews>
  <sheetFormatPr baseColWidth="10" defaultColWidth="11.453125" defaultRowHeight="14.5"/>
  <cols>
    <col min="1" max="1" width="5.26953125" style="88" customWidth="1"/>
    <col min="2" max="2" width="11.453125" style="88"/>
    <col min="3" max="3" width="42.453125" style="88" customWidth="1"/>
    <col min="4" max="6" width="12.26953125" style="88" bestFit="1" customWidth="1"/>
    <col min="7" max="8" width="11.54296875" style="88" bestFit="1" customWidth="1"/>
    <col min="9" max="12" width="11.453125" style="88"/>
    <col min="13" max="13" width="37.453125" style="88" customWidth="1"/>
    <col min="14" max="14" width="15.1796875" style="88" customWidth="1"/>
    <col min="15" max="18" width="11.54296875" style="88" bestFit="1" customWidth="1"/>
    <col min="19" max="20" width="11.453125" style="88"/>
    <col min="21" max="21" width="13.26953125" style="88" bestFit="1" customWidth="1"/>
  </cols>
  <sheetData>
    <row r="1" spans="1:21" s="27" customFormat="1">
      <c r="A1" s="1836" t="s">
        <v>555</v>
      </c>
      <c r="B1" s="1836"/>
      <c r="C1" s="1836"/>
      <c r="D1" s="1836"/>
      <c r="E1" s="1836"/>
      <c r="F1" s="1836"/>
      <c r="G1" s="1836"/>
      <c r="H1" s="1836"/>
      <c r="I1" s="96"/>
      <c r="J1" s="96"/>
      <c r="K1" s="1836" t="s">
        <v>555</v>
      </c>
      <c r="L1" s="1836"/>
      <c r="M1" s="1836"/>
      <c r="N1" s="1836"/>
      <c r="O1" s="1836"/>
      <c r="P1" s="1836"/>
      <c r="Q1" s="86"/>
      <c r="R1" s="86"/>
      <c r="S1" s="14"/>
      <c r="T1" s="14"/>
      <c r="U1" s="14"/>
    </row>
    <row r="2" spans="1:21" s="27" customFormat="1">
      <c r="A2" s="1836" t="s">
        <v>556</v>
      </c>
      <c r="B2" s="1836"/>
      <c r="C2" s="1836"/>
      <c r="D2" s="1836"/>
      <c r="E2" s="1836"/>
      <c r="F2" s="1836"/>
      <c r="G2" s="1836"/>
      <c r="H2" s="1836"/>
      <c r="I2" s="96"/>
      <c r="J2" s="96"/>
      <c r="K2" s="1836" t="s">
        <v>557</v>
      </c>
      <c r="L2" s="1836"/>
      <c r="M2" s="1836"/>
      <c r="N2" s="1836"/>
      <c r="O2" s="1836"/>
      <c r="P2" s="1836"/>
      <c r="Q2" s="86"/>
      <c r="R2" s="86"/>
      <c r="S2" s="14"/>
      <c r="T2" s="14"/>
      <c r="U2" s="14"/>
    </row>
    <row r="3" spans="1:21" s="27" customFormat="1">
      <c r="A3" s="1836" t="s">
        <v>558</v>
      </c>
      <c r="B3" s="1836"/>
      <c r="C3" s="1836"/>
      <c r="D3" s="1836"/>
      <c r="E3" s="1836"/>
      <c r="F3" s="1836"/>
      <c r="G3" s="1836"/>
      <c r="H3" s="1836"/>
      <c r="I3" s="96"/>
      <c r="J3" s="96"/>
      <c r="K3" s="1836" t="s">
        <v>559</v>
      </c>
      <c r="L3" s="1836"/>
      <c r="M3" s="1836"/>
      <c r="N3" s="1836"/>
      <c r="O3" s="1836"/>
      <c r="P3" s="1836"/>
      <c r="Q3" s="86"/>
      <c r="R3" s="86"/>
      <c r="S3" s="14"/>
      <c r="T3" s="14"/>
      <c r="U3" s="14"/>
    </row>
    <row r="4" spans="1:21" s="27" customFormat="1" ht="15" thickBot="1">
      <c r="A4" s="55" t="s">
        <v>128</v>
      </c>
      <c r="B4" s="1004"/>
      <c r="C4" s="1004"/>
      <c r="D4" s="1004"/>
      <c r="E4" s="1004"/>
      <c r="F4" s="1004"/>
      <c r="G4" s="1004"/>
      <c r="H4" s="1004"/>
      <c r="I4" s="96"/>
      <c r="J4" s="96"/>
      <c r="K4" s="55" t="s">
        <v>128</v>
      </c>
      <c r="L4" s="936"/>
      <c r="M4" s="936"/>
      <c r="N4" s="936"/>
      <c r="O4" s="936"/>
      <c r="P4" s="936"/>
      <c r="Q4" s="86"/>
      <c r="R4" s="86"/>
      <c r="S4" s="14"/>
      <c r="T4" s="14"/>
      <c r="U4" s="14"/>
    </row>
    <row r="5" spans="1:21">
      <c r="A5" s="938"/>
      <c r="B5" s="938"/>
      <c r="C5" s="935"/>
      <c r="D5" s="1760" t="s">
        <v>156</v>
      </c>
      <c r="E5" s="1761"/>
      <c r="F5" s="1833"/>
      <c r="G5" s="1834" t="s">
        <v>29</v>
      </c>
      <c r="H5" s="1835"/>
      <c r="K5" s="936"/>
      <c r="L5" s="936"/>
      <c r="M5" s="937"/>
      <c r="N5" s="1760" t="s">
        <v>156</v>
      </c>
      <c r="O5" s="1761"/>
      <c r="P5" s="1833"/>
      <c r="Q5" s="1834" t="s">
        <v>29</v>
      </c>
      <c r="R5" s="1835"/>
      <c r="S5" s="1831" t="s">
        <v>917</v>
      </c>
      <c r="T5" s="1832"/>
      <c r="U5" s="1351" t="s">
        <v>29</v>
      </c>
    </row>
    <row r="6" spans="1:21" ht="15" thickBot="1">
      <c r="A6" s="1856"/>
      <c r="B6" s="1856"/>
      <c r="C6" s="1857"/>
      <c r="D6" s="930">
        <v>43983</v>
      </c>
      <c r="E6" s="931">
        <v>44256</v>
      </c>
      <c r="F6" s="932">
        <v>44348</v>
      </c>
      <c r="G6" s="933" t="s">
        <v>34</v>
      </c>
      <c r="H6" s="934" t="s">
        <v>35</v>
      </c>
      <c r="K6" s="1005"/>
      <c r="L6" s="1005"/>
      <c r="M6" s="1006"/>
      <c r="N6" s="930" t="s">
        <v>31</v>
      </c>
      <c r="O6" s="931" t="s">
        <v>32</v>
      </c>
      <c r="P6" s="932" t="s">
        <v>33</v>
      </c>
      <c r="Q6" s="933" t="s">
        <v>34</v>
      </c>
      <c r="R6" s="934" t="s">
        <v>35</v>
      </c>
      <c r="S6" s="1425">
        <v>43983</v>
      </c>
      <c r="T6" s="1426">
        <v>44348</v>
      </c>
      <c r="U6" s="1520" t="s">
        <v>896</v>
      </c>
    </row>
    <row r="7" spans="1:21" ht="15" customHeight="1">
      <c r="A7" s="1861" t="s">
        <v>560</v>
      </c>
      <c r="B7" s="1862"/>
      <c r="C7" s="1863"/>
      <c r="D7" s="542"/>
      <c r="E7" s="542"/>
      <c r="F7" s="542"/>
      <c r="G7" s="543"/>
      <c r="H7" s="544"/>
      <c r="K7" s="1870" t="s">
        <v>561</v>
      </c>
      <c r="L7" s="1871"/>
      <c r="M7" s="1872"/>
      <c r="N7" s="56"/>
      <c r="O7" s="57"/>
      <c r="P7" s="57"/>
      <c r="Q7" s="944"/>
      <c r="R7" s="945"/>
      <c r="S7"/>
      <c r="T7"/>
      <c r="U7" s="1521"/>
    </row>
    <row r="8" spans="1:21" ht="15" customHeight="1">
      <c r="A8" s="1851" t="s">
        <v>562</v>
      </c>
      <c r="B8" s="1852"/>
      <c r="C8" s="1853"/>
      <c r="D8" s="542"/>
      <c r="E8" s="542"/>
      <c r="F8" s="542"/>
      <c r="G8" s="543"/>
      <c r="H8" s="544"/>
      <c r="K8" s="92"/>
      <c r="L8" s="1849" t="s">
        <v>563</v>
      </c>
      <c r="M8" s="1850"/>
      <c r="N8" s="67">
        <v>2727369</v>
      </c>
      <c r="O8" s="68">
        <v>2816073</v>
      </c>
      <c r="P8" s="68">
        <v>2891579</v>
      </c>
      <c r="Q8" s="925">
        <v>2.7E-2</v>
      </c>
      <c r="R8" s="939">
        <v>0.06</v>
      </c>
      <c r="S8" s="1522">
        <v>5890978</v>
      </c>
      <c r="T8" s="1522">
        <v>5707652</v>
      </c>
      <c r="U8" s="1521">
        <v>-3.1E-2</v>
      </c>
    </row>
    <row r="9" spans="1:21" ht="17.149999999999999" customHeight="1">
      <c r="A9" s="66"/>
      <c r="B9" s="1849" t="s">
        <v>564</v>
      </c>
      <c r="C9" s="1850"/>
      <c r="D9" s="68">
        <v>6685864</v>
      </c>
      <c r="E9" s="68">
        <v>7281695</v>
      </c>
      <c r="F9" s="69">
        <v>8883164</v>
      </c>
      <c r="G9" s="926">
        <v>0.22</v>
      </c>
      <c r="H9" s="939">
        <v>0.32900000000000001</v>
      </c>
      <c r="K9" s="90"/>
      <c r="L9" s="1849" t="s">
        <v>279</v>
      </c>
      <c r="M9" s="1850"/>
      <c r="N9" s="67">
        <v>-766019</v>
      </c>
      <c r="O9" s="68">
        <v>-692690</v>
      </c>
      <c r="P9" s="68">
        <v>-582537</v>
      </c>
      <c r="Q9" s="925">
        <v>-0.159</v>
      </c>
      <c r="R9" s="939">
        <v>-0.24</v>
      </c>
      <c r="S9" s="1522">
        <v>-1550101</v>
      </c>
      <c r="T9" s="1522">
        <v>-1275227</v>
      </c>
      <c r="U9" s="1521">
        <v>-0.17699999999999999</v>
      </c>
    </row>
    <row r="10" spans="1:21" ht="15" customHeight="1">
      <c r="A10" s="66"/>
      <c r="B10" s="1849" t="s">
        <v>565</v>
      </c>
      <c r="C10" s="1850"/>
      <c r="D10" s="68">
        <v>29430518</v>
      </c>
      <c r="E10" s="68">
        <v>31895249</v>
      </c>
      <c r="F10" s="69">
        <v>29075474</v>
      </c>
      <c r="G10" s="926">
        <v>-8.7999999999999995E-2</v>
      </c>
      <c r="H10" s="939">
        <v>-1.2E-2</v>
      </c>
      <c r="K10" s="92"/>
      <c r="L10" s="1868" t="s">
        <v>272</v>
      </c>
      <c r="M10" s="1869"/>
      <c r="N10" s="72">
        <v>1961350</v>
      </c>
      <c r="O10" s="73">
        <v>2123383</v>
      </c>
      <c r="P10" s="73">
        <v>2309042</v>
      </c>
      <c r="Q10" s="946">
        <v>8.6999999999999994E-2</v>
      </c>
      <c r="R10" s="941">
        <v>0.17699999999999999</v>
      </c>
      <c r="S10" s="1523">
        <v>4340877</v>
      </c>
      <c r="T10" s="1523">
        <v>4432425</v>
      </c>
      <c r="U10" s="1524">
        <v>2.1000000000000001E-2</v>
      </c>
    </row>
    <row r="11" spans="1:21">
      <c r="A11" s="1848"/>
      <c r="B11" s="1849"/>
      <c r="C11" s="1850"/>
      <c r="D11" s="62"/>
      <c r="E11" s="62"/>
      <c r="F11" s="63"/>
      <c r="G11" s="926"/>
      <c r="H11" s="939"/>
      <c r="K11" s="1873"/>
      <c r="L11" s="1816"/>
      <c r="M11" s="1854"/>
      <c r="N11" s="61"/>
      <c r="O11" s="62"/>
      <c r="P11" s="62"/>
      <c r="Q11" s="925"/>
      <c r="R11" s="939"/>
      <c r="S11" s="1140"/>
      <c r="T11" s="1140"/>
      <c r="U11" s="1525"/>
    </row>
    <row r="12" spans="1:21" ht="15" customHeight="1">
      <c r="A12" s="1842" t="s">
        <v>566</v>
      </c>
      <c r="B12" s="1843"/>
      <c r="C12" s="1844"/>
      <c r="D12" s="73">
        <v>36116382</v>
      </c>
      <c r="E12" s="73">
        <v>39176944</v>
      </c>
      <c r="F12" s="74">
        <v>37958638</v>
      </c>
      <c r="G12" s="940">
        <v>-3.1E-2</v>
      </c>
      <c r="H12" s="941">
        <v>5.0999999999999997E-2</v>
      </c>
      <c r="K12" s="1848" t="s">
        <v>221</v>
      </c>
      <c r="L12" s="1849"/>
      <c r="M12" s="1850"/>
      <c r="N12" s="67">
        <v>-2557658</v>
      </c>
      <c r="O12" s="68">
        <v>-622982</v>
      </c>
      <c r="P12" s="68">
        <v>-441007</v>
      </c>
      <c r="Q12" s="925">
        <v>-0.29199999999999998</v>
      </c>
      <c r="R12" s="939">
        <v>-0.82799999999999996</v>
      </c>
      <c r="S12" s="1522">
        <v>-3946369</v>
      </c>
      <c r="T12" s="1522">
        <v>-1063989</v>
      </c>
      <c r="U12" s="1521">
        <v>-0.73</v>
      </c>
    </row>
    <row r="13" spans="1:21">
      <c r="A13" s="1848"/>
      <c r="B13" s="1849"/>
      <c r="C13" s="1850"/>
      <c r="D13" s="62"/>
      <c r="E13" s="62"/>
      <c r="F13" s="63"/>
      <c r="G13" s="926"/>
      <c r="H13" s="939"/>
      <c r="K13" s="1848" t="s">
        <v>222</v>
      </c>
      <c r="L13" s="1849"/>
      <c r="M13" s="1850"/>
      <c r="N13" s="67">
        <v>17201</v>
      </c>
      <c r="O13" s="68">
        <v>65335</v>
      </c>
      <c r="P13" s="68">
        <v>77627</v>
      </c>
      <c r="Q13" s="925">
        <v>0.188</v>
      </c>
      <c r="R13" s="939">
        <v>3.5129999999999999</v>
      </c>
      <c r="S13" s="1522">
        <v>64431</v>
      </c>
      <c r="T13" s="1522">
        <v>142962</v>
      </c>
      <c r="U13" s="1521">
        <v>1.2190000000000001</v>
      </c>
    </row>
    <row r="14" spans="1:21" ht="33" customHeight="1">
      <c r="A14" s="1858" t="s">
        <v>567</v>
      </c>
      <c r="B14" s="1859"/>
      <c r="C14" s="1860"/>
      <c r="D14" s="68">
        <v>2920789</v>
      </c>
      <c r="E14" s="68">
        <v>1769690</v>
      </c>
      <c r="F14" s="69">
        <v>1616654</v>
      </c>
      <c r="G14" s="926">
        <v>-8.5999999999999993E-2</v>
      </c>
      <c r="H14" s="939">
        <v>-0.44700000000000001</v>
      </c>
      <c r="K14" s="1864" t="s">
        <v>220</v>
      </c>
      <c r="L14" s="1865"/>
      <c r="M14" s="1866"/>
      <c r="N14" s="479">
        <v>-2540457</v>
      </c>
      <c r="O14" s="480">
        <v>-557647</v>
      </c>
      <c r="P14" s="480">
        <v>-363380</v>
      </c>
      <c r="Q14" s="947">
        <v>-0.34799999999999998</v>
      </c>
      <c r="R14" s="948">
        <v>-0.85699999999999998</v>
      </c>
      <c r="S14" s="1523">
        <v>-3881938</v>
      </c>
      <c r="T14" s="1523">
        <v>-921027</v>
      </c>
      <c r="U14" s="1524">
        <v>-0.76300000000000001</v>
      </c>
    </row>
    <row r="15" spans="1:21" ht="36" customHeight="1">
      <c r="A15" s="1848"/>
      <c r="B15" s="1849"/>
      <c r="C15" s="1850"/>
      <c r="D15" s="62"/>
      <c r="E15" s="62"/>
      <c r="F15" s="63"/>
      <c r="G15" s="926"/>
      <c r="H15" s="939"/>
      <c r="K15" s="1867"/>
      <c r="L15" s="1868"/>
      <c r="M15" s="1869"/>
      <c r="N15" s="75"/>
      <c r="O15" s="76"/>
      <c r="P15" s="76"/>
      <c r="Q15" s="925"/>
      <c r="R15" s="939"/>
      <c r="S15" s="1283"/>
      <c r="T15" s="1283"/>
      <c r="U15" s="1526"/>
    </row>
    <row r="16" spans="1:21" ht="15" customHeight="1">
      <c r="A16" s="1848" t="s">
        <v>849</v>
      </c>
      <c r="B16" s="1849"/>
      <c r="C16" s="1850"/>
      <c r="D16" s="68">
        <v>5118994</v>
      </c>
      <c r="E16" s="68">
        <v>8083128</v>
      </c>
      <c r="F16" s="69">
        <v>6791288</v>
      </c>
      <c r="G16" s="926">
        <v>-0.16</v>
      </c>
      <c r="H16" s="939">
        <v>0.32700000000000001</v>
      </c>
      <c r="K16" s="1864" t="s">
        <v>569</v>
      </c>
      <c r="L16" s="1865"/>
      <c r="M16" s="1866"/>
      <c r="N16" s="479">
        <v>-579107</v>
      </c>
      <c r="O16" s="480">
        <v>1565736</v>
      </c>
      <c r="P16" s="480">
        <v>1945662</v>
      </c>
      <c r="Q16" s="947">
        <v>0.24299999999999999</v>
      </c>
      <c r="R16" s="948">
        <v>-4.3600000000000003</v>
      </c>
      <c r="S16" s="1523">
        <v>458939</v>
      </c>
      <c r="T16" s="1523">
        <v>3511398</v>
      </c>
      <c r="U16" s="1524">
        <v>6.6509999999999998</v>
      </c>
    </row>
    <row r="17" spans="1:21" ht="30" customHeight="1">
      <c r="A17" s="1848" t="s">
        <v>848</v>
      </c>
      <c r="B17" s="1849"/>
      <c r="C17" s="1850"/>
      <c r="D17" s="68">
        <v>32213665</v>
      </c>
      <c r="E17" s="68">
        <v>45681969</v>
      </c>
      <c r="F17" s="69">
        <v>40273400</v>
      </c>
      <c r="G17" s="926">
        <v>-0.11799999999999999</v>
      </c>
      <c r="H17" s="939">
        <v>0.25</v>
      </c>
      <c r="K17" s="1864"/>
      <c r="L17" s="1865"/>
      <c r="M17" s="1866"/>
      <c r="N17" s="75"/>
      <c r="O17" s="76"/>
      <c r="P17" s="76"/>
      <c r="Q17" s="925"/>
      <c r="R17" s="939"/>
      <c r="S17" s="1283"/>
      <c r="T17" s="1283"/>
      <c r="U17" s="1526"/>
    </row>
    <row r="18" spans="1:21" ht="15" customHeight="1">
      <c r="A18" s="1848" t="s">
        <v>847</v>
      </c>
      <c r="B18" s="1849"/>
      <c r="C18" s="1850"/>
      <c r="D18" s="68">
        <v>4304385</v>
      </c>
      <c r="E18" s="68">
        <v>5647635</v>
      </c>
      <c r="F18" s="69">
        <v>7707956</v>
      </c>
      <c r="G18" s="926">
        <v>0.36499999999999999</v>
      </c>
      <c r="H18" s="939">
        <v>0.79100000000000004</v>
      </c>
      <c r="K18" s="1851" t="s">
        <v>571</v>
      </c>
      <c r="L18" s="1852"/>
      <c r="M18" s="1853"/>
      <c r="N18" s="61"/>
      <c r="O18" s="62"/>
      <c r="P18" s="62"/>
      <c r="Q18" s="925"/>
      <c r="R18" s="939"/>
      <c r="S18" s="1140"/>
      <c r="T18" s="1140"/>
      <c r="U18" s="1525"/>
    </row>
    <row r="19" spans="1:21">
      <c r="A19" s="1848"/>
      <c r="B19" s="1849"/>
      <c r="C19" s="1850"/>
      <c r="D19" s="62"/>
      <c r="E19" s="62"/>
      <c r="F19" s="63"/>
      <c r="G19" s="926"/>
      <c r="H19" s="939"/>
      <c r="K19" s="90"/>
      <c r="L19" s="1816" t="s">
        <v>572</v>
      </c>
      <c r="M19" s="1854"/>
      <c r="N19" s="67">
        <v>503488</v>
      </c>
      <c r="O19" s="68">
        <v>830771</v>
      </c>
      <c r="P19" s="68">
        <v>862411</v>
      </c>
      <c r="Q19" s="925">
        <v>3.7999999999999999E-2</v>
      </c>
      <c r="R19" s="939">
        <v>0.71299999999999997</v>
      </c>
      <c r="S19" s="1522">
        <v>1263817</v>
      </c>
      <c r="T19" s="1522">
        <v>1693182</v>
      </c>
      <c r="U19" s="1521">
        <v>0.34</v>
      </c>
    </row>
    <row r="20" spans="1:21" ht="15" customHeight="1">
      <c r="A20" s="1848" t="s">
        <v>49</v>
      </c>
      <c r="B20" s="1849"/>
      <c r="C20" s="1850"/>
      <c r="D20" s="68">
        <v>132741720</v>
      </c>
      <c r="E20" s="68">
        <v>137031239</v>
      </c>
      <c r="F20" s="69">
        <v>143091752</v>
      </c>
      <c r="G20" s="926">
        <v>4.3999999999999997E-2</v>
      </c>
      <c r="H20" s="939">
        <v>7.8E-2</v>
      </c>
      <c r="K20" s="90"/>
      <c r="L20" s="1816" t="s">
        <v>298</v>
      </c>
      <c r="M20" s="1854"/>
      <c r="N20" s="67">
        <v>149308</v>
      </c>
      <c r="O20" s="68">
        <v>179889</v>
      </c>
      <c r="P20" s="68">
        <v>232668</v>
      </c>
      <c r="Q20" s="925">
        <v>0.29299999999999998</v>
      </c>
      <c r="R20" s="939">
        <v>0.55800000000000005</v>
      </c>
      <c r="S20" s="1522">
        <v>316291</v>
      </c>
      <c r="T20" s="1522">
        <v>412557</v>
      </c>
      <c r="U20" s="1521">
        <v>0.30399999999999999</v>
      </c>
    </row>
    <row r="21" spans="1:21" ht="17">
      <c r="A21" s="66"/>
      <c r="B21" s="1816" t="s">
        <v>573</v>
      </c>
      <c r="C21" s="1854"/>
      <c r="D21" s="68">
        <v>128898890</v>
      </c>
      <c r="E21" s="68">
        <v>132162756</v>
      </c>
      <c r="F21" s="69">
        <v>138037399</v>
      </c>
      <c r="G21" s="926">
        <v>4.3999999999999997E-2</v>
      </c>
      <c r="H21" s="939">
        <v>7.0999999999999994E-2</v>
      </c>
      <c r="K21" s="90"/>
      <c r="L21" s="1816" t="s">
        <v>574</v>
      </c>
      <c r="M21" s="1854"/>
      <c r="N21" s="67">
        <v>280563</v>
      </c>
      <c r="O21" s="68">
        <v>16287</v>
      </c>
      <c r="P21" s="68">
        <v>-69947</v>
      </c>
      <c r="Q21" s="925">
        <v>5.2949999999999999</v>
      </c>
      <c r="R21" s="939" t="s">
        <v>303</v>
      </c>
      <c r="S21" s="1522">
        <v>159930</v>
      </c>
      <c r="T21" s="1522">
        <v>-53660</v>
      </c>
      <c r="U21" s="1521">
        <v>-1.3360000000000001</v>
      </c>
    </row>
    <row r="22" spans="1:21" ht="17">
      <c r="A22" s="66"/>
      <c r="B22" s="1849" t="s">
        <v>575</v>
      </c>
      <c r="C22" s="1850"/>
      <c r="D22" s="68">
        <v>3842830</v>
      </c>
      <c r="E22" s="68">
        <v>4868483</v>
      </c>
      <c r="F22" s="69">
        <v>5054353</v>
      </c>
      <c r="G22" s="926">
        <v>3.7999999999999999E-2</v>
      </c>
      <c r="H22" s="939">
        <v>0.315</v>
      </c>
      <c r="K22" s="90"/>
      <c r="L22" s="1816" t="s">
        <v>576</v>
      </c>
      <c r="M22" s="1854"/>
      <c r="N22" s="67">
        <v>14906</v>
      </c>
      <c r="O22" s="68">
        <v>29405</v>
      </c>
      <c r="P22" s="68">
        <v>12302</v>
      </c>
      <c r="Q22" s="925">
        <v>-0.58199999999999996</v>
      </c>
      <c r="R22" s="939">
        <v>-0.17499999999999999</v>
      </c>
      <c r="S22" s="1522">
        <v>34131</v>
      </c>
      <c r="T22" s="1522">
        <v>41707</v>
      </c>
      <c r="U22" s="1521">
        <v>0.222</v>
      </c>
    </row>
    <row r="23" spans="1:21">
      <c r="A23" s="66"/>
      <c r="B23" s="1849" t="s">
        <v>577</v>
      </c>
      <c r="C23" s="1850"/>
      <c r="D23" s="68">
        <v>-8412544</v>
      </c>
      <c r="E23" s="68">
        <v>-9744298</v>
      </c>
      <c r="F23" s="69">
        <v>-9391151</v>
      </c>
      <c r="G23" s="926">
        <v>-3.5999999999999997E-2</v>
      </c>
      <c r="H23" s="939">
        <v>0.11600000000000001</v>
      </c>
      <c r="K23" s="90"/>
      <c r="L23" s="1816" t="s">
        <v>301</v>
      </c>
      <c r="M23" s="1854"/>
      <c r="N23" s="67">
        <v>8358</v>
      </c>
      <c r="O23" s="68">
        <v>69723</v>
      </c>
      <c r="P23" s="68">
        <v>45413</v>
      </c>
      <c r="Q23" s="925">
        <v>-0.34899999999999998</v>
      </c>
      <c r="R23" s="939">
        <v>4.4329999999999998</v>
      </c>
      <c r="S23" s="1522">
        <v>43788</v>
      </c>
      <c r="T23" s="1522">
        <v>115136</v>
      </c>
      <c r="U23" s="1525" t="s">
        <v>303</v>
      </c>
    </row>
    <row r="24" spans="1:21" ht="17">
      <c r="A24" s="1848" t="s">
        <v>578</v>
      </c>
      <c r="B24" s="1849"/>
      <c r="C24" s="1850"/>
      <c r="D24" s="68">
        <v>124329176</v>
      </c>
      <c r="E24" s="68">
        <v>127286941</v>
      </c>
      <c r="F24" s="69">
        <v>133700601</v>
      </c>
      <c r="G24" s="926">
        <v>0.05</v>
      </c>
      <c r="H24" s="939">
        <v>7.4999999999999997E-2</v>
      </c>
      <c r="K24" s="90"/>
      <c r="L24" s="1816" t="s">
        <v>851</v>
      </c>
      <c r="M24" s="1854"/>
      <c r="N24" s="67">
        <v>23845</v>
      </c>
      <c r="O24" s="68">
        <v>-5536</v>
      </c>
      <c r="P24" s="68">
        <v>45924</v>
      </c>
      <c r="Q24" s="925" t="s">
        <v>303</v>
      </c>
      <c r="R24" s="939">
        <v>0.92600000000000005</v>
      </c>
      <c r="S24" s="1522">
        <v>2996</v>
      </c>
      <c r="T24" s="1522">
        <v>40388</v>
      </c>
      <c r="U24" s="1521">
        <v>12.481</v>
      </c>
    </row>
    <row r="25" spans="1:21" ht="17">
      <c r="A25" s="1848"/>
      <c r="B25" s="1849"/>
      <c r="C25" s="1850"/>
      <c r="D25" s="62"/>
      <c r="E25" s="62"/>
      <c r="F25" s="63"/>
      <c r="G25" s="926"/>
      <c r="H25" s="939"/>
      <c r="K25" s="90"/>
      <c r="L25" s="1849" t="s">
        <v>850</v>
      </c>
      <c r="M25" s="1850"/>
      <c r="N25" s="67">
        <v>35195</v>
      </c>
      <c r="O25" s="68">
        <v>73991</v>
      </c>
      <c r="P25" s="68">
        <v>62923</v>
      </c>
      <c r="Q25" s="925">
        <v>-0.15</v>
      </c>
      <c r="R25" s="939">
        <v>0.78800000000000003</v>
      </c>
      <c r="S25" s="1522">
        <v>152965</v>
      </c>
      <c r="T25" s="1522">
        <v>136914</v>
      </c>
      <c r="U25" s="1521">
        <v>-0.105</v>
      </c>
    </row>
    <row r="26" spans="1:21" ht="15" customHeight="1">
      <c r="A26" s="1848" t="s">
        <v>579</v>
      </c>
      <c r="B26" s="1849"/>
      <c r="C26" s="1850"/>
      <c r="D26" s="68">
        <v>662634</v>
      </c>
      <c r="E26" s="68">
        <v>888420</v>
      </c>
      <c r="F26" s="69">
        <v>921851</v>
      </c>
      <c r="G26" s="926">
        <v>3.7999999999999999E-2</v>
      </c>
      <c r="H26" s="939">
        <v>0.39100000000000001</v>
      </c>
      <c r="K26" s="92"/>
      <c r="L26" s="997" t="s">
        <v>580</v>
      </c>
      <c r="M26" s="77"/>
      <c r="N26" s="72">
        <v>1015663</v>
      </c>
      <c r="O26" s="73">
        <v>1194530</v>
      </c>
      <c r="P26" s="73">
        <v>1191694</v>
      </c>
      <c r="Q26" s="946">
        <v>-2E-3</v>
      </c>
      <c r="R26" s="941">
        <v>0.17299999999999999</v>
      </c>
      <c r="S26" s="1523">
        <v>1973918</v>
      </c>
      <c r="T26" s="1523">
        <v>2386224</v>
      </c>
      <c r="U26" s="1524">
        <v>0.20899999999999999</v>
      </c>
    </row>
    <row r="27" spans="1:21" ht="15" customHeight="1">
      <c r="A27" s="1848" t="s">
        <v>581</v>
      </c>
      <c r="B27" s="1849"/>
      <c r="C27" s="1850"/>
      <c r="D27" s="68">
        <v>817773</v>
      </c>
      <c r="E27" s="68">
        <v>981379</v>
      </c>
      <c r="F27" s="69">
        <v>1043042</v>
      </c>
      <c r="G27" s="926">
        <v>6.3E-2</v>
      </c>
      <c r="H27" s="939">
        <v>0.27500000000000002</v>
      </c>
      <c r="K27" s="1867"/>
      <c r="L27" s="1868"/>
      <c r="M27" s="1869"/>
      <c r="N27" s="61"/>
      <c r="O27" s="62"/>
      <c r="P27" s="62"/>
      <c r="Q27" s="925"/>
      <c r="R27" s="939"/>
      <c r="S27" s="1140"/>
      <c r="T27" s="1140"/>
      <c r="U27" s="1525"/>
    </row>
    <row r="28" spans="1:21" ht="15" customHeight="1">
      <c r="A28" s="1848" t="s">
        <v>582</v>
      </c>
      <c r="B28" s="1849"/>
      <c r="C28" s="1850"/>
      <c r="D28" s="68">
        <v>799644</v>
      </c>
      <c r="E28" s="68">
        <v>827807</v>
      </c>
      <c r="F28" s="69">
        <v>780824</v>
      </c>
      <c r="G28" s="926">
        <v>-5.7000000000000002E-2</v>
      </c>
      <c r="H28" s="939">
        <v>-2.4E-2</v>
      </c>
      <c r="K28" s="1867" t="s">
        <v>41</v>
      </c>
      <c r="L28" s="1868"/>
      <c r="M28" s="1869"/>
      <c r="N28" s="61"/>
      <c r="O28" s="62"/>
      <c r="P28" s="62"/>
      <c r="Q28" s="925"/>
      <c r="R28" s="939"/>
      <c r="S28" s="1140"/>
      <c r="T28" s="1140"/>
      <c r="U28" s="1525"/>
    </row>
    <row r="29" spans="1:21" ht="17.149999999999999" customHeight="1">
      <c r="A29" s="1848" t="s">
        <v>583</v>
      </c>
      <c r="B29" s="1849"/>
      <c r="C29" s="1850"/>
      <c r="D29" s="68">
        <v>2104654</v>
      </c>
      <c r="E29" s="68">
        <v>1996860</v>
      </c>
      <c r="F29" s="69">
        <v>1944127</v>
      </c>
      <c r="G29" s="926">
        <v>-2.5999999999999999E-2</v>
      </c>
      <c r="H29" s="939">
        <v>-7.5999999999999998E-2</v>
      </c>
      <c r="K29" s="90"/>
      <c r="L29" s="1816" t="s">
        <v>584</v>
      </c>
      <c r="M29" s="1854"/>
      <c r="N29" s="67">
        <v>552061</v>
      </c>
      <c r="O29" s="68">
        <v>643928</v>
      </c>
      <c r="P29" s="68">
        <v>639944</v>
      </c>
      <c r="Q29" s="925">
        <v>-6.0000000000000001E-3</v>
      </c>
      <c r="R29" s="939">
        <v>0.159</v>
      </c>
      <c r="S29" s="1522">
        <v>1179996</v>
      </c>
      <c r="T29" s="1522">
        <v>1283872</v>
      </c>
      <c r="U29" s="1521">
        <v>8.7999999999999995E-2</v>
      </c>
    </row>
    <row r="30" spans="1:21" ht="17">
      <c r="A30" s="1848" t="s">
        <v>585</v>
      </c>
      <c r="B30" s="1849"/>
      <c r="C30" s="1850"/>
      <c r="D30" s="68">
        <v>331591</v>
      </c>
      <c r="E30" s="68">
        <v>532584</v>
      </c>
      <c r="F30" s="69">
        <v>558934</v>
      </c>
      <c r="G30" s="926">
        <v>4.9000000000000002E-2</v>
      </c>
      <c r="H30" s="939">
        <v>0.68600000000000005</v>
      </c>
      <c r="K30" s="90"/>
      <c r="L30" s="1816" t="s">
        <v>586</v>
      </c>
      <c r="M30" s="1854"/>
      <c r="N30" s="67">
        <v>-328783</v>
      </c>
      <c r="O30" s="68">
        <v>-623353</v>
      </c>
      <c r="P30" s="68">
        <v>-691335</v>
      </c>
      <c r="Q30" s="925">
        <v>0.109</v>
      </c>
      <c r="R30" s="939">
        <v>1.103</v>
      </c>
      <c r="S30" s="1522">
        <v>-702285</v>
      </c>
      <c r="T30" s="1522">
        <v>-1314688</v>
      </c>
      <c r="U30" s="1521">
        <v>0.872</v>
      </c>
    </row>
    <row r="31" spans="1:21" ht="17.149999999999999" customHeight="1">
      <c r="A31" s="1848" t="s">
        <v>587</v>
      </c>
      <c r="B31" s="1849"/>
      <c r="C31" s="1850"/>
      <c r="D31" s="68">
        <v>626992</v>
      </c>
      <c r="E31" s="68">
        <v>620603</v>
      </c>
      <c r="F31" s="69">
        <v>627683</v>
      </c>
      <c r="G31" s="926">
        <v>1.0999999999999999E-2</v>
      </c>
      <c r="H31" s="939">
        <v>1E-3</v>
      </c>
      <c r="K31" s="90"/>
      <c r="L31" s="1816" t="s">
        <v>588</v>
      </c>
      <c r="M31" s="1854"/>
      <c r="N31" s="67">
        <v>-87598</v>
      </c>
      <c r="O31" s="68">
        <v>-85822</v>
      </c>
      <c r="P31" s="68">
        <v>-84944</v>
      </c>
      <c r="Q31" s="925">
        <v>-0.01</v>
      </c>
      <c r="R31" s="939">
        <v>-0.03</v>
      </c>
      <c r="S31" s="1522">
        <v>-200105</v>
      </c>
      <c r="T31" s="1522">
        <v>-170766</v>
      </c>
      <c r="U31" s="1521">
        <v>-0.14699999999999999</v>
      </c>
    </row>
    <row r="32" spans="1:21" ht="15" customHeight="1">
      <c r="A32" s="1848" t="s">
        <v>589</v>
      </c>
      <c r="B32" s="1849"/>
      <c r="C32" s="1850"/>
      <c r="D32" s="68">
        <v>2474740</v>
      </c>
      <c r="E32" s="68">
        <v>2599291</v>
      </c>
      <c r="F32" s="69">
        <v>2647676</v>
      </c>
      <c r="G32" s="926">
        <v>1.9E-2</v>
      </c>
      <c r="H32" s="939">
        <v>7.0000000000000007E-2</v>
      </c>
      <c r="K32" s="92"/>
      <c r="L32" s="545" t="s">
        <v>339</v>
      </c>
      <c r="M32" s="77"/>
      <c r="N32" s="72">
        <v>135680</v>
      </c>
      <c r="O32" s="73">
        <v>-65247</v>
      </c>
      <c r="P32" s="73">
        <v>-136335</v>
      </c>
      <c r="Q32" s="946" t="s">
        <v>303</v>
      </c>
      <c r="R32" s="941" t="s">
        <v>303</v>
      </c>
      <c r="S32" s="1523">
        <v>277606</v>
      </c>
      <c r="T32" s="1523">
        <v>-201582</v>
      </c>
      <c r="U32" s="1524">
        <v>-1.726</v>
      </c>
    </row>
    <row r="33" spans="1:21" ht="15" customHeight="1">
      <c r="A33" s="1848" t="s">
        <v>846</v>
      </c>
      <c r="B33" s="1849"/>
      <c r="C33" s="1850"/>
      <c r="D33" s="68">
        <v>8681365</v>
      </c>
      <c r="E33" s="68">
        <v>8109764</v>
      </c>
      <c r="F33" s="69">
        <v>8455556</v>
      </c>
      <c r="G33" s="926">
        <v>4.2999999999999997E-2</v>
      </c>
      <c r="H33" s="939">
        <v>-2.5999999999999999E-2</v>
      </c>
      <c r="K33" s="1851"/>
      <c r="L33" s="1852"/>
      <c r="M33" s="1853"/>
      <c r="N33" s="61"/>
      <c r="O33" s="62"/>
      <c r="P33" s="62"/>
      <c r="Q33" s="746"/>
      <c r="R33" s="748"/>
      <c r="S33" s="1140"/>
      <c r="T33" s="1140"/>
      <c r="U33" s="1525"/>
    </row>
    <row r="34" spans="1:21">
      <c r="A34" s="1848"/>
      <c r="B34" s="1849"/>
      <c r="C34" s="1850"/>
      <c r="D34" s="62"/>
      <c r="E34" s="62"/>
      <c r="F34" s="63"/>
      <c r="G34" s="926"/>
      <c r="H34" s="939"/>
      <c r="K34" s="1867" t="s">
        <v>590</v>
      </c>
      <c r="L34" s="1868"/>
      <c r="M34" s="1869"/>
      <c r="N34" s="61"/>
      <c r="O34" s="62"/>
      <c r="P34" s="62"/>
      <c r="Q34" s="925"/>
      <c r="R34" s="939"/>
      <c r="S34" s="1140"/>
      <c r="T34" s="1140"/>
      <c r="U34" s="1525"/>
    </row>
    <row r="35" spans="1:21" ht="15" customHeight="1">
      <c r="A35" s="1842" t="s">
        <v>591</v>
      </c>
      <c r="B35" s="1843"/>
      <c r="C35" s="1844"/>
      <c r="D35" s="73">
        <v>221502784</v>
      </c>
      <c r="E35" s="73">
        <v>244203015</v>
      </c>
      <c r="F35" s="74">
        <v>245028230</v>
      </c>
      <c r="G35" s="940">
        <v>3.0000000000000001E-3</v>
      </c>
      <c r="H35" s="941">
        <v>0.106</v>
      </c>
      <c r="K35" s="90"/>
      <c r="L35" s="1816" t="s">
        <v>592</v>
      </c>
      <c r="M35" s="1854"/>
      <c r="N35" s="67">
        <v>-825997</v>
      </c>
      <c r="O35" s="68">
        <v>-857559</v>
      </c>
      <c r="P35" s="68">
        <v>-882177</v>
      </c>
      <c r="Q35" s="925">
        <v>2.9000000000000001E-2</v>
      </c>
      <c r="R35" s="939">
        <v>6.8000000000000005E-2</v>
      </c>
      <c r="S35" s="1522">
        <v>-1717180</v>
      </c>
      <c r="T35" s="1522">
        <v>-1739736</v>
      </c>
      <c r="U35" s="1521">
        <v>1.2999999999999999E-2</v>
      </c>
    </row>
    <row r="36" spans="1:21" ht="17">
      <c r="A36" s="1848"/>
      <c r="B36" s="1849"/>
      <c r="C36" s="1850"/>
      <c r="D36" s="62"/>
      <c r="E36" s="62"/>
      <c r="F36" s="63"/>
      <c r="G36" s="926"/>
      <c r="H36" s="939"/>
      <c r="K36" s="90"/>
      <c r="L36" s="1849" t="s">
        <v>593</v>
      </c>
      <c r="M36" s="1850"/>
      <c r="N36" s="67">
        <v>-510694</v>
      </c>
      <c r="O36" s="68">
        <v>-580842</v>
      </c>
      <c r="P36" s="68">
        <v>-672805</v>
      </c>
      <c r="Q36" s="925">
        <v>0.158</v>
      </c>
      <c r="R36" s="939">
        <v>0.317</v>
      </c>
      <c r="S36" s="1522">
        <v>-1052798</v>
      </c>
      <c r="T36" s="1522">
        <v>-1253647</v>
      </c>
      <c r="U36" s="1521">
        <v>0.191</v>
      </c>
    </row>
    <row r="37" spans="1:21" ht="17">
      <c r="A37" s="1845" t="s">
        <v>594</v>
      </c>
      <c r="B37" s="1846"/>
      <c r="C37" s="1847"/>
      <c r="D37" s="62"/>
      <c r="E37" s="62"/>
      <c r="F37" s="63"/>
      <c r="G37" s="926"/>
      <c r="H37" s="939"/>
      <c r="K37" s="90"/>
      <c r="L37" s="1816" t="s">
        <v>595</v>
      </c>
      <c r="M37" s="1854"/>
      <c r="N37" s="67">
        <v>-169310</v>
      </c>
      <c r="O37" s="68">
        <v>-166765</v>
      </c>
      <c r="P37" s="68">
        <v>-163869</v>
      </c>
      <c r="Q37" s="925">
        <v>-1.7000000000000001E-2</v>
      </c>
      <c r="R37" s="939">
        <v>-3.2000000000000001E-2</v>
      </c>
      <c r="S37" s="1522">
        <v>-339269</v>
      </c>
      <c r="T37" s="1522">
        <v>-330634</v>
      </c>
      <c r="U37" s="1521">
        <v>-2.5000000000000001E-2</v>
      </c>
    </row>
    <row r="38" spans="1:21" ht="15" customHeight="1">
      <c r="A38" s="1851" t="s">
        <v>50</v>
      </c>
      <c r="B38" s="1852"/>
      <c r="C38" s="1853"/>
      <c r="D38" s="62"/>
      <c r="E38" s="62"/>
      <c r="F38" s="63"/>
      <c r="G38" s="926"/>
      <c r="H38" s="939"/>
      <c r="K38" s="90"/>
      <c r="L38" s="1849" t="s">
        <v>596</v>
      </c>
      <c r="M38" s="1850"/>
      <c r="N38" s="61" t="s">
        <v>199</v>
      </c>
      <c r="O38" s="62" t="s">
        <v>199</v>
      </c>
      <c r="P38" s="62" t="s">
        <v>199</v>
      </c>
      <c r="Q38" s="925" t="s">
        <v>303</v>
      </c>
      <c r="R38" s="939" t="s">
        <v>303</v>
      </c>
      <c r="S38" s="1140" t="s">
        <v>199</v>
      </c>
      <c r="T38" s="1140" t="s">
        <v>199</v>
      </c>
      <c r="U38" s="1525" t="s">
        <v>303</v>
      </c>
    </row>
    <row r="39" spans="1:21">
      <c r="A39" s="66"/>
      <c r="B39" s="1849" t="s">
        <v>564</v>
      </c>
      <c r="C39" s="1850"/>
      <c r="D39" s="68">
        <v>41310487</v>
      </c>
      <c r="E39" s="68">
        <v>48469215</v>
      </c>
      <c r="F39" s="69">
        <v>52879988</v>
      </c>
      <c r="G39" s="926">
        <v>9.0999999999999998E-2</v>
      </c>
      <c r="H39" s="939">
        <v>0.28000000000000003</v>
      </c>
      <c r="K39" s="90"/>
      <c r="L39" s="1820" t="s">
        <v>351</v>
      </c>
      <c r="M39" s="1875"/>
      <c r="N39" s="67">
        <v>-17944</v>
      </c>
      <c r="O39" s="68">
        <v>-13906</v>
      </c>
      <c r="P39" s="68">
        <v>-8879</v>
      </c>
      <c r="Q39" s="925">
        <v>-0.36099999999999999</v>
      </c>
      <c r="R39" s="939">
        <v>-0.505</v>
      </c>
      <c r="S39" s="1522">
        <v>-24374</v>
      </c>
      <c r="T39" s="1522">
        <v>-22785</v>
      </c>
      <c r="U39" s="1521">
        <v>-6.5000000000000002E-2</v>
      </c>
    </row>
    <row r="40" spans="1:21" ht="15" customHeight="1">
      <c r="A40" s="66"/>
      <c r="B40" s="1849" t="s">
        <v>565</v>
      </c>
      <c r="C40" s="1850"/>
      <c r="D40" s="68">
        <v>88353845</v>
      </c>
      <c r="E40" s="68">
        <v>100157124</v>
      </c>
      <c r="F40" s="69">
        <v>96281815</v>
      </c>
      <c r="G40" s="926">
        <v>-3.9E-2</v>
      </c>
      <c r="H40" s="939">
        <v>0.09</v>
      </c>
      <c r="K40" s="90"/>
      <c r="L40" s="1816" t="s">
        <v>597</v>
      </c>
      <c r="M40" s="1854"/>
      <c r="N40" s="67">
        <v>-104453</v>
      </c>
      <c r="O40" s="68">
        <v>-61199</v>
      </c>
      <c r="P40" s="68">
        <v>-132717</v>
      </c>
      <c r="Q40" s="925">
        <v>1.169</v>
      </c>
      <c r="R40" s="939">
        <v>0.27100000000000002</v>
      </c>
      <c r="S40" s="1522">
        <v>-274083</v>
      </c>
      <c r="T40" s="1522">
        <v>-193916</v>
      </c>
      <c r="U40" s="1521">
        <v>-0.29199999999999998</v>
      </c>
    </row>
    <row r="41" spans="1:21">
      <c r="A41" s="66"/>
      <c r="B41" s="1852" t="s">
        <v>598</v>
      </c>
      <c r="C41" s="1853"/>
      <c r="D41" s="68">
        <v>129664332</v>
      </c>
      <c r="E41" s="68">
        <v>148626339</v>
      </c>
      <c r="F41" s="69">
        <v>149161803</v>
      </c>
      <c r="G41" s="926">
        <v>4.0000000000000001E-3</v>
      </c>
      <c r="H41" s="939">
        <v>0.15</v>
      </c>
      <c r="K41" s="92"/>
      <c r="L41" s="546" t="s">
        <v>590</v>
      </c>
      <c r="M41" s="547"/>
      <c r="N41" s="72">
        <v>-1628398</v>
      </c>
      <c r="O41" s="73">
        <v>-1680271</v>
      </c>
      <c r="P41" s="73">
        <v>-1860447</v>
      </c>
      <c r="Q41" s="946">
        <v>0.107</v>
      </c>
      <c r="R41" s="941">
        <v>0.14299999999999999</v>
      </c>
      <c r="S41" s="1523">
        <v>-3407704</v>
      </c>
      <c r="T41" s="1523">
        <v>-3540718</v>
      </c>
      <c r="U41" s="1524">
        <v>3.9E-2</v>
      </c>
    </row>
    <row r="42" spans="1:21">
      <c r="A42" s="1848"/>
      <c r="B42" s="1849"/>
      <c r="C42" s="1850"/>
      <c r="D42" s="62"/>
      <c r="E42" s="62"/>
      <c r="F42" s="63"/>
      <c r="G42" s="926"/>
      <c r="H42" s="939"/>
      <c r="K42" s="1851"/>
      <c r="L42" s="1852"/>
      <c r="M42" s="1853"/>
      <c r="N42" s="61"/>
      <c r="O42" s="62"/>
      <c r="P42" s="62"/>
      <c r="Q42" s="746"/>
      <c r="R42" s="748"/>
      <c r="S42" s="1140"/>
      <c r="T42" s="1140"/>
      <c r="U42" s="1525"/>
    </row>
    <row r="43" spans="1:21" ht="15" customHeight="1">
      <c r="A43" s="1848" t="s">
        <v>599</v>
      </c>
      <c r="B43" s="1849"/>
      <c r="C43" s="1850"/>
      <c r="D43" s="68">
        <v>22437742</v>
      </c>
      <c r="E43" s="68">
        <v>26657010</v>
      </c>
      <c r="F43" s="69">
        <v>25963227</v>
      </c>
      <c r="G43" s="926">
        <v>-2.5999999999999999E-2</v>
      </c>
      <c r="H43" s="939">
        <v>0.157</v>
      </c>
      <c r="K43" s="1876" t="s">
        <v>43</v>
      </c>
      <c r="L43" s="1815"/>
      <c r="M43" s="1877"/>
      <c r="N43" s="72">
        <v>-1056162</v>
      </c>
      <c r="O43" s="73">
        <v>1014748</v>
      </c>
      <c r="P43" s="73">
        <v>1140574</v>
      </c>
      <c r="Q43" s="946">
        <v>0.124</v>
      </c>
      <c r="R43" s="941">
        <v>-2.08</v>
      </c>
      <c r="S43" s="1523">
        <v>-697241</v>
      </c>
      <c r="T43" s="1523">
        <v>2155322</v>
      </c>
      <c r="U43" s="1524">
        <v>-4.0910000000000002</v>
      </c>
    </row>
    <row r="44" spans="1:21" ht="15" customHeight="1">
      <c r="A44" s="66"/>
      <c r="B44" s="1849" t="s">
        <v>210</v>
      </c>
      <c r="C44" s="1850"/>
      <c r="D44" s="68">
        <v>19441733</v>
      </c>
      <c r="E44" s="68">
        <v>24303193</v>
      </c>
      <c r="F44" s="69">
        <v>23329990</v>
      </c>
      <c r="G44" s="926">
        <v>-0.04</v>
      </c>
      <c r="H44" s="939">
        <v>0.2</v>
      </c>
      <c r="K44" s="1876"/>
      <c r="L44" s="1815"/>
      <c r="M44" s="1877"/>
      <c r="N44" s="61"/>
      <c r="O44" s="62"/>
      <c r="P44" s="62"/>
      <c r="Q44" s="925"/>
      <c r="R44" s="939"/>
      <c r="S44" s="1140"/>
      <c r="T44" s="1140"/>
      <c r="U44" s="1525"/>
    </row>
    <row r="45" spans="1:21">
      <c r="A45" s="66"/>
      <c r="B45" s="1849" t="s">
        <v>600</v>
      </c>
      <c r="C45" s="1850"/>
      <c r="D45" s="68">
        <v>2091798</v>
      </c>
      <c r="E45" s="68">
        <v>1159587</v>
      </c>
      <c r="F45" s="69">
        <v>1276678</v>
      </c>
      <c r="G45" s="926">
        <v>0.10100000000000001</v>
      </c>
      <c r="H45" s="939">
        <v>-0.39</v>
      </c>
      <c r="K45" s="90"/>
      <c r="L45" s="1816" t="s">
        <v>44</v>
      </c>
      <c r="M45" s="1854"/>
      <c r="N45" s="67">
        <v>414726</v>
      </c>
      <c r="O45" s="68">
        <v>-337599</v>
      </c>
      <c r="P45" s="68">
        <v>-423491</v>
      </c>
      <c r="Q45" s="925">
        <v>0.254</v>
      </c>
      <c r="R45" s="939">
        <v>-2.0209999999999999</v>
      </c>
      <c r="S45" s="1522">
        <v>268980</v>
      </c>
      <c r="T45" s="1522">
        <v>-761090</v>
      </c>
      <c r="U45" s="1525" t="s">
        <v>303</v>
      </c>
    </row>
    <row r="46" spans="1:21" ht="17">
      <c r="A46" s="66"/>
      <c r="B46" s="1849" t="s">
        <v>845</v>
      </c>
      <c r="C46" s="1850"/>
      <c r="D46" s="68">
        <v>904211</v>
      </c>
      <c r="E46" s="68">
        <v>1194230</v>
      </c>
      <c r="F46" s="69">
        <v>1356559</v>
      </c>
      <c r="G46" s="926">
        <v>0.13600000000000001</v>
      </c>
      <c r="H46" s="939">
        <v>0.5</v>
      </c>
      <c r="K46" s="1873"/>
      <c r="L46" s="1816"/>
      <c r="M46" s="1854"/>
      <c r="N46" s="61"/>
      <c r="O46" s="62"/>
      <c r="P46" s="62"/>
      <c r="Q46" s="925"/>
      <c r="R46" s="939"/>
      <c r="S46" s="1140"/>
      <c r="T46" s="1140"/>
      <c r="U46" s="1525"/>
    </row>
    <row r="47" spans="1:21">
      <c r="A47" s="1848"/>
      <c r="B47" s="1849"/>
      <c r="C47" s="1850"/>
      <c r="D47" s="62"/>
      <c r="E47" s="62"/>
      <c r="F47" s="63"/>
      <c r="G47" s="926"/>
      <c r="H47" s="939"/>
      <c r="K47" s="1867" t="s">
        <v>45</v>
      </c>
      <c r="L47" s="1868"/>
      <c r="M47" s="1869"/>
      <c r="N47" s="72">
        <v>-641436</v>
      </c>
      <c r="O47" s="73">
        <v>677149</v>
      </c>
      <c r="P47" s="73">
        <v>717083</v>
      </c>
      <c r="Q47" s="946">
        <v>5.8999999999999997E-2</v>
      </c>
      <c r="R47" s="941">
        <v>-2.1179999999999999</v>
      </c>
      <c r="S47" s="1523">
        <v>-428261</v>
      </c>
      <c r="T47" s="1523">
        <v>1394232</v>
      </c>
      <c r="U47" s="1524">
        <v>-4.2560000000000002</v>
      </c>
    </row>
    <row r="48" spans="1:21" ht="15" customHeight="1">
      <c r="A48" s="1848" t="s">
        <v>209</v>
      </c>
      <c r="B48" s="1849"/>
      <c r="C48" s="1850"/>
      <c r="D48" s="68">
        <v>8374009</v>
      </c>
      <c r="E48" s="68">
        <v>5305933</v>
      </c>
      <c r="F48" s="69">
        <v>6239161</v>
      </c>
      <c r="G48" s="926">
        <v>0.17599999999999999</v>
      </c>
      <c r="H48" s="939">
        <v>-0.255</v>
      </c>
      <c r="K48" s="1873" t="s">
        <v>46</v>
      </c>
      <c r="L48" s="1816"/>
      <c r="M48" s="1854"/>
      <c r="N48" s="67">
        <v>-21046</v>
      </c>
      <c r="O48" s="68">
        <v>16351</v>
      </c>
      <c r="P48" s="68">
        <v>17614</v>
      </c>
      <c r="Q48" s="925">
        <v>7.6999999999999999E-2</v>
      </c>
      <c r="R48" s="939">
        <v>-1.837</v>
      </c>
      <c r="S48" s="1522">
        <v>-17145</v>
      </c>
      <c r="T48" s="1522">
        <v>33965</v>
      </c>
      <c r="U48" s="1521">
        <v>-2.9809999999999999</v>
      </c>
    </row>
    <row r="49" spans="1:21" ht="16" customHeight="1" thickBot="1">
      <c r="A49" s="1848" t="s">
        <v>844</v>
      </c>
      <c r="B49" s="1849"/>
      <c r="C49" s="1850"/>
      <c r="D49" s="68">
        <v>17250531</v>
      </c>
      <c r="E49" s="68">
        <v>17863198</v>
      </c>
      <c r="F49" s="69">
        <v>16951481</v>
      </c>
      <c r="G49" s="926">
        <v>-5.0999999999999997E-2</v>
      </c>
      <c r="H49" s="939">
        <v>-1.7000000000000001E-2</v>
      </c>
      <c r="K49" s="1838" t="s">
        <v>47</v>
      </c>
      <c r="L49" s="1839"/>
      <c r="M49" s="1840"/>
      <c r="N49" s="548">
        <v>-620390</v>
      </c>
      <c r="O49" s="549">
        <v>660798</v>
      </c>
      <c r="P49" s="549">
        <v>699469</v>
      </c>
      <c r="Q49" s="949">
        <v>5.8999999999999997E-2</v>
      </c>
      <c r="R49" s="950">
        <v>-2.1269999999999998</v>
      </c>
      <c r="S49" s="1527">
        <v>-411116</v>
      </c>
      <c r="T49" s="1527">
        <v>1360267</v>
      </c>
      <c r="U49" s="1528">
        <v>-4.3090000000000002</v>
      </c>
    </row>
    <row r="50" spans="1:21" ht="15" customHeight="1">
      <c r="A50" s="1848" t="s">
        <v>601</v>
      </c>
      <c r="B50" s="1849"/>
      <c r="C50" s="1850"/>
      <c r="D50" s="68">
        <v>331591</v>
      </c>
      <c r="E50" s="68">
        <v>532584</v>
      </c>
      <c r="F50" s="69">
        <v>558934</v>
      </c>
      <c r="G50" s="926">
        <v>4.9000000000000002E-2</v>
      </c>
      <c r="H50" s="939">
        <v>0.68600000000000005</v>
      </c>
    </row>
    <row r="51" spans="1:21" ht="15" customHeight="1">
      <c r="A51" s="1848" t="s">
        <v>602</v>
      </c>
      <c r="B51" s="1849"/>
      <c r="C51" s="1850"/>
      <c r="D51" s="68">
        <v>1791871</v>
      </c>
      <c r="E51" s="68">
        <v>2248082</v>
      </c>
      <c r="F51" s="69">
        <v>2492303</v>
      </c>
      <c r="G51" s="926">
        <v>0.109</v>
      </c>
      <c r="H51" s="939">
        <v>0.39100000000000001</v>
      </c>
      <c r="K51" s="1816"/>
      <c r="L51" s="1816"/>
      <c r="M51" s="1816"/>
      <c r="N51" s="85"/>
      <c r="O51" s="85"/>
      <c r="P51" s="85"/>
    </row>
    <row r="52" spans="1:21" ht="15" customHeight="1">
      <c r="A52" s="1848" t="s">
        <v>603</v>
      </c>
      <c r="B52" s="1849"/>
      <c r="C52" s="1850"/>
      <c r="D52" s="68">
        <v>8839019</v>
      </c>
      <c r="E52" s="68">
        <v>9561612</v>
      </c>
      <c r="F52" s="69">
        <v>9664914</v>
      </c>
      <c r="G52" s="926">
        <v>1.0999999999999999E-2</v>
      </c>
      <c r="H52" s="939">
        <v>9.2999999999999999E-2</v>
      </c>
      <c r="K52" s="1878" t="s">
        <v>604</v>
      </c>
      <c r="L52" s="1878"/>
      <c r="M52" s="1878"/>
      <c r="N52" s="1878"/>
      <c r="O52" s="1878"/>
      <c r="P52" s="1878"/>
      <c r="Q52" s="1878"/>
      <c r="R52" s="1878"/>
      <c r="S52" s="1878"/>
      <c r="T52" s="1878"/>
      <c r="U52" s="1878"/>
    </row>
    <row r="53" spans="1:21" ht="15" customHeight="1">
      <c r="A53" s="1848" t="s">
        <v>605</v>
      </c>
      <c r="B53" s="1849"/>
      <c r="C53" s="1850"/>
      <c r="D53" s="68">
        <v>221118</v>
      </c>
      <c r="E53" s="68">
        <v>290866</v>
      </c>
      <c r="F53" s="69">
        <v>317185</v>
      </c>
      <c r="G53" s="926">
        <v>0.09</v>
      </c>
      <c r="H53" s="939">
        <v>0.434</v>
      </c>
      <c r="K53" s="1003" t="s">
        <v>606</v>
      </c>
      <c r="L53" s="52"/>
      <c r="M53" s="52"/>
      <c r="N53" s="51"/>
      <c r="O53" s="51"/>
      <c r="P53" s="51"/>
      <c r="Q53" s="53"/>
      <c r="R53" s="53"/>
      <c r="S53" s="53"/>
      <c r="T53" s="53"/>
      <c r="U53" s="54"/>
    </row>
    <row r="54" spans="1:21" ht="33" customHeight="1">
      <c r="A54" s="1848" t="s">
        <v>843</v>
      </c>
      <c r="B54" s="1849"/>
      <c r="C54" s="1850"/>
      <c r="D54" s="68">
        <v>480952</v>
      </c>
      <c r="E54" s="68">
        <v>772385</v>
      </c>
      <c r="F54" s="69">
        <v>313256</v>
      </c>
      <c r="G54" s="926">
        <v>-0.59399999999999997</v>
      </c>
      <c r="H54" s="939">
        <v>-0.34899999999999998</v>
      </c>
      <c r="K54" s="1874"/>
      <c r="L54" s="1874"/>
      <c r="M54" s="1874"/>
      <c r="N54" s="85"/>
      <c r="O54" s="85"/>
      <c r="P54" s="85"/>
    </row>
    <row r="55" spans="1:21" ht="15" customHeight="1">
      <c r="A55" s="1848" t="s">
        <v>842</v>
      </c>
      <c r="B55" s="1849"/>
      <c r="C55" s="1850"/>
      <c r="D55" s="68">
        <v>8235529</v>
      </c>
      <c r="E55" s="68">
        <v>7326432</v>
      </c>
      <c r="F55" s="69">
        <v>7789038</v>
      </c>
      <c r="G55" s="926">
        <v>6.3E-2</v>
      </c>
      <c r="H55" s="939">
        <v>-5.3999999999999999E-2</v>
      </c>
      <c r="K55" s="1837"/>
      <c r="L55" s="1837"/>
      <c r="M55" s="1837"/>
      <c r="N55" s="85"/>
      <c r="O55" s="85"/>
      <c r="P55" s="85"/>
    </row>
    <row r="56" spans="1:21" ht="15" customHeight="1">
      <c r="A56" s="1848"/>
      <c r="B56" s="1849"/>
      <c r="C56" s="1850"/>
      <c r="D56" s="62"/>
      <c r="E56" s="62"/>
      <c r="F56" s="63"/>
      <c r="G56" s="926"/>
      <c r="H56" s="939"/>
      <c r="K56" s="1738"/>
      <c r="L56" s="1738"/>
      <c r="M56" s="1738"/>
      <c r="N56" s="1738"/>
      <c r="O56" s="1738"/>
      <c r="P56" s="1738"/>
    </row>
    <row r="57" spans="1:21" ht="33" customHeight="1">
      <c r="A57" s="1842" t="s">
        <v>608</v>
      </c>
      <c r="B57" s="1843"/>
      <c r="C57" s="1844"/>
      <c r="D57" s="73">
        <v>197626694</v>
      </c>
      <c r="E57" s="73">
        <v>219184441</v>
      </c>
      <c r="F57" s="74">
        <v>219451302</v>
      </c>
      <c r="G57" s="940">
        <v>1E-3</v>
      </c>
      <c r="H57" s="941">
        <v>0.11</v>
      </c>
      <c r="K57" s="1738"/>
      <c r="L57" s="1738"/>
      <c r="M57" s="1738"/>
      <c r="N57" s="1738"/>
      <c r="O57" s="1738"/>
      <c r="P57" s="1738"/>
    </row>
    <row r="58" spans="1:21" ht="27" customHeight="1">
      <c r="A58" s="1848"/>
      <c r="B58" s="1849"/>
      <c r="C58" s="1850"/>
      <c r="D58" s="62"/>
      <c r="E58" s="62"/>
      <c r="F58" s="63"/>
      <c r="G58" s="926"/>
      <c r="H58" s="939"/>
      <c r="K58" s="1738"/>
      <c r="L58" s="1738"/>
      <c r="M58" s="1738"/>
      <c r="N58" s="1738"/>
      <c r="O58" s="1738"/>
      <c r="P58" s="1738"/>
    </row>
    <row r="59" spans="1:21" ht="15" customHeight="1">
      <c r="A59" s="1851" t="s">
        <v>51</v>
      </c>
      <c r="B59" s="1852"/>
      <c r="C59" s="1853"/>
      <c r="D59" s="73">
        <v>23396062</v>
      </c>
      <c r="E59" s="73">
        <v>24529958</v>
      </c>
      <c r="F59" s="74">
        <v>25073706</v>
      </c>
      <c r="G59" s="940">
        <v>2.1999999999999999E-2</v>
      </c>
      <c r="H59" s="941">
        <v>7.1999999999999995E-2</v>
      </c>
    </row>
    <row r="60" spans="1:21" ht="15" customHeight="1">
      <c r="A60" s="1011" t="s">
        <v>609</v>
      </c>
      <c r="B60" s="115"/>
      <c r="C60" s="552"/>
      <c r="D60" s="68">
        <v>1318993</v>
      </c>
      <c r="E60" s="68">
        <v>1318993</v>
      </c>
      <c r="F60" s="69">
        <v>1318993</v>
      </c>
      <c r="G60" s="926">
        <v>0</v>
      </c>
      <c r="H60" s="939">
        <v>0</v>
      </c>
    </row>
    <row r="61" spans="1:21" ht="15" customHeight="1">
      <c r="A61" s="1011" t="s">
        <v>610</v>
      </c>
      <c r="B61" s="115"/>
      <c r="C61" s="552"/>
      <c r="D61" s="68">
        <v>-209309</v>
      </c>
      <c r="E61" s="68">
        <v>-207840</v>
      </c>
      <c r="F61" s="69">
        <v>-207756</v>
      </c>
      <c r="G61" s="926">
        <v>0</v>
      </c>
      <c r="H61" s="939">
        <v>-7.0000000000000001E-3</v>
      </c>
    </row>
    <row r="62" spans="1:21" ht="15" customHeight="1">
      <c r="A62" s="1011" t="s">
        <v>611</v>
      </c>
      <c r="B62" s="1016"/>
      <c r="C62" s="1017"/>
      <c r="D62" s="68">
        <v>160430</v>
      </c>
      <c r="E62" s="68">
        <v>224591</v>
      </c>
      <c r="F62" s="69">
        <v>224103</v>
      </c>
      <c r="G62" s="926">
        <v>-2E-3</v>
      </c>
      <c r="H62" s="939">
        <v>0.39700000000000002</v>
      </c>
    </row>
    <row r="63" spans="1:21" ht="15" customHeight="1">
      <c r="A63" s="165" t="s">
        <v>612</v>
      </c>
      <c r="B63" s="115"/>
      <c r="C63" s="552"/>
      <c r="D63" s="68">
        <v>21381402</v>
      </c>
      <c r="E63" s="68">
        <v>21707166</v>
      </c>
      <c r="F63" s="69">
        <v>21725663</v>
      </c>
      <c r="G63" s="926">
        <v>1E-3</v>
      </c>
      <c r="H63" s="939">
        <v>1.6E-2</v>
      </c>
    </row>
    <row r="64" spans="1:21" ht="15" customHeight="1">
      <c r="A64" s="1011" t="s">
        <v>613</v>
      </c>
      <c r="B64" s="115"/>
      <c r="C64" s="552"/>
      <c r="D64" s="68">
        <v>1151939</v>
      </c>
      <c r="E64" s="68">
        <v>840581</v>
      </c>
      <c r="F64" s="69">
        <v>677159</v>
      </c>
      <c r="G64" s="926">
        <v>-0.19400000000000001</v>
      </c>
      <c r="H64" s="939">
        <v>-0.41199999999999998</v>
      </c>
    </row>
    <row r="65" spans="1:8" ht="15" customHeight="1">
      <c r="A65" s="1011" t="s">
        <v>465</v>
      </c>
      <c r="B65" s="115"/>
      <c r="C65" s="552"/>
      <c r="D65" s="68">
        <v>-407393</v>
      </c>
      <c r="E65" s="68">
        <v>646467</v>
      </c>
      <c r="F65" s="69">
        <v>1335544</v>
      </c>
      <c r="G65" s="926">
        <v>1.0660000000000001</v>
      </c>
      <c r="H65" s="939">
        <v>-4.2779999999999996</v>
      </c>
    </row>
    <row r="66" spans="1:8">
      <c r="A66" s="1848"/>
      <c r="B66" s="1849"/>
      <c r="C66" s="1850"/>
      <c r="D66" s="62"/>
      <c r="E66" s="62"/>
      <c r="F66" s="63"/>
      <c r="G66" s="926"/>
      <c r="H66" s="939"/>
    </row>
    <row r="67" spans="1:8" ht="15" customHeight="1">
      <c r="A67" s="1848" t="s">
        <v>46</v>
      </c>
      <c r="B67" s="1849"/>
      <c r="C67" s="1850"/>
      <c r="D67" s="68">
        <v>480028</v>
      </c>
      <c r="E67" s="68">
        <v>488616</v>
      </c>
      <c r="F67" s="69">
        <v>503222</v>
      </c>
      <c r="G67" s="926">
        <v>0.03</v>
      </c>
      <c r="H67" s="939">
        <v>4.8000000000000001E-2</v>
      </c>
    </row>
    <row r="68" spans="1:8">
      <c r="A68" s="1848"/>
      <c r="B68" s="1849"/>
      <c r="C68" s="1850"/>
      <c r="D68" s="62"/>
      <c r="E68" s="62"/>
      <c r="F68" s="63"/>
      <c r="G68" s="926"/>
      <c r="H68" s="939"/>
    </row>
    <row r="69" spans="1:8" ht="15" customHeight="1">
      <c r="A69" s="1842" t="s">
        <v>614</v>
      </c>
      <c r="B69" s="1843"/>
      <c r="C69" s="1844"/>
      <c r="D69" s="73">
        <v>23876090</v>
      </c>
      <c r="E69" s="73">
        <v>25018574</v>
      </c>
      <c r="F69" s="74">
        <v>25576928</v>
      </c>
      <c r="G69" s="940">
        <v>2.1999999999999999E-2</v>
      </c>
      <c r="H69" s="941">
        <v>7.0999999999999994E-2</v>
      </c>
    </row>
    <row r="70" spans="1:8">
      <c r="A70" s="80"/>
      <c r="B70" s="64"/>
      <c r="C70" s="65"/>
      <c r="D70" s="62"/>
      <c r="E70" s="62"/>
      <c r="F70" s="63"/>
      <c r="G70" s="926"/>
      <c r="H70" s="939"/>
    </row>
    <row r="71" spans="1:8" ht="15" customHeight="1">
      <c r="A71" s="1845" t="s">
        <v>615</v>
      </c>
      <c r="B71" s="1846"/>
      <c r="C71" s="1847"/>
      <c r="D71" s="73">
        <v>221502784</v>
      </c>
      <c r="E71" s="73">
        <v>244203015</v>
      </c>
      <c r="F71" s="74">
        <v>245028230</v>
      </c>
      <c r="G71" s="940">
        <v>3.0000000000000001E-3</v>
      </c>
      <c r="H71" s="941">
        <v>0.106</v>
      </c>
    </row>
    <row r="72" spans="1:8">
      <c r="A72" s="1848"/>
      <c r="B72" s="1849"/>
      <c r="C72" s="1850"/>
      <c r="D72" s="62" t="s">
        <v>199</v>
      </c>
      <c r="E72" s="62" t="s">
        <v>199</v>
      </c>
      <c r="F72" s="63" t="s">
        <v>199</v>
      </c>
      <c r="G72" s="926"/>
      <c r="H72" s="939"/>
    </row>
    <row r="73" spans="1:8" ht="15" customHeight="1">
      <c r="A73" s="1851" t="s">
        <v>451</v>
      </c>
      <c r="B73" s="1852"/>
      <c r="C73" s="1853"/>
      <c r="D73" s="73">
        <v>129132266</v>
      </c>
      <c r="E73" s="73">
        <v>150250539</v>
      </c>
      <c r="F73" s="74">
        <v>149828527</v>
      </c>
      <c r="G73" s="940">
        <v>-3.0000000000000001E-3</v>
      </c>
      <c r="H73" s="941">
        <v>0.16</v>
      </c>
    </row>
    <row r="74" spans="1:8" ht="15" customHeight="1">
      <c r="A74" s="1848" t="s">
        <v>616</v>
      </c>
      <c r="B74" s="1849"/>
      <c r="C74" s="1850"/>
      <c r="D74" s="68">
        <v>19271152</v>
      </c>
      <c r="E74" s="68">
        <v>21761484</v>
      </c>
      <c r="F74" s="69">
        <v>22723385</v>
      </c>
      <c r="G74" s="926">
        <v>4.3999999999999997E-2</v>
      </c>
      <c r="H74" s="939">
        <v>0.17899999999999999</v>
      </c>
    </row>
    <row r="75" spans="1:8" ht="15" customHeight="1">
      <c r="A75" s="1848" t="s">
        <v>617</v>
      </c>
      <c r="B75" s="1849"/>
      <c r="C75" s="1850"/>
      <c r="D75" s="68">
        <v>80651014</v>
      </c>
      <c r="E75" s="68">
        <v>90946335</v>
      </c>
      <c r="F75" s="69">
        <v>91280633</v>
      </c>
      <c r="G75" s="926">
        <v>4.0000000000000001E-3</v>
      </c>
      <c r="H75" s="939">
        <v>0.13200000000000001</v>
      </c>
    </row>
    <row r="76" spans="1:8" ht="16" customHeight="1" thickBot="1">
      <c r="A76" s="1879" t="s">
        <v>618</v>
      </c>
      <c r="B76" s="1880"/>
      <c r="C76" s="1881"/>
      <c r="D76" s="82">
        <v>29210100</v>
      </c>
      <c r="E76" s="82">
        <v>37542720</v>
      </c>
      <c r="F76" s="83">
        <v>35824509</v>
      </c>
      <c r="G76" s="942">
        <v>-4.5999999999999999E-2</v>
      </c>
      <c r="H76" s="943">
        <v>0.22600000000000001</v>
      </c>
    </row>
    <row r="77" spans="1:8">
      <c r="A77" s="1841"/>
      <c r="B77" s="1841"/>
      <c r="C77" s="502"/>
      <c r="D77" s="85"/>
      <c r="E77" s="85"/>
      <c r="F77" s="85"/>
      <c r="G77" s="85"/>
      <c r="H77" s="85"/>
    </row>
    <row r="78" spans="1:8" ht="19.149999999999999" customHeight="1">
      <c r="A78" s="1855" t="s">
        <v>619</v>
      </c>
      <c r="B78" s="1855"/>
      <c r="C78" s="1855"/>
      <c r="D78" s="1855"/>
      <c r="E78" s="1855"/>
      <c r="F78" s="1855"/>
      <c r="G78" s="1855"/>
      <c r="H78" s="1855"/>
    </row>
    <row r="79" spans="1:8" ht="15" customHeight="1">
      <c r="A79" s="1855" t="s">
        <v>620</v>
      </c>
      <c r="B79" s="1855"/>
      <c r="C79" s="1855"/>
      <c r="D79" s="1855"/>
      <c r="E79" s="1855"/>
      <c r="F79" s="1855"/>
      <c r="G79" s="1855"/>
      <c r="H79" s="1855"/>
    </row>
    <row r="80" spans="1:8" ht="29.15" customHeight="1">
      <c r="A80" s="1738"/>
      <c r="B80" s="1738"/>
      <c r="C80" s="1738"/>
      <c r="D80" s="1738"/>
      <c r="E80" s="1738"/>
      <c r="F80" s="1738"/>
      <c r="G80" s="1738"/>
      <c r="H80" s="1738"/>
    </row>
    <row r="81" spans="1:8" ht="44.15" customHeight="1">
      <c r="A81" s="1738"/>
      <c r="B81" s="1738"/>
      <c r="C81" s="1738"/>
      <c r="D81" s="1738"/>
      <c r="E81" s="1738"/>
      <c r="F81" s="1738"/>
      <c r="G81" s="1738"/>
      <c r="H81" s="1738"/>
    </row>
    <row r="82" spans="1:8" ht="15" customHeight="1">
      <c r="A82" s="1738"/>
      <c r="B82" s="1738"/>
      <c r="C82" s="1738"/>
      <c r="D82" s="1738"/>
      <c r="E82" s="1738"/>
      <c r="F82" s="1738"/>
      <c r="G82" s="1738"/>
      <c r="H82" s="1738"/>
    </row>
    <row r="83" spans="1:8">
      <c r="A83" s="1738"/>
      <c r="B83" s="1738"/>
      <c r="C83" s="1738"/>
      <c r="D83" s="1738"/>
      <c r="E83" s="1738"/>
      <c r="F83" s="1738"/>
      <c r="G83" s="1738"/>
      <c r="H83" s="1738"/>
    </row>
    <row r="84" spans="1:8" ht="32.15" customHeight="1">
      <c r="A84" s="1738"/>
      <c r="B84" s="1738"/>
      <c r="C84" s="1738"/>
      <c r="D84" s="1738"/>
      <c r="E84" s="1738"/>
      <c r="F84" s="1738"/>
      <c r="G84" s="1738"/>
      <c r="H84" s="1738"/>
    </row>
  </sheetData>
  <mergeCells count="130">
    <mergeCell ref="A83:H83"/>
    <mergeCell ref="A52:C52"/>
    <mergeCell ref="A53:C53"/>
    <mergeCell ref="A54:C54"/>
    <mergeCell ref="A55:C55"/>
    <mergeCell ref="A56:C56"/>
    <mergeCell ref="A36:C36"/>
    <mergeCell ref="A38:C38"/>
    <mergeCell ref="A42:C42"/>
    <mergeCell ref="A43:C43"/>
    <mergeCell ref="A47:C47"/>
    <mergeCell ref="B41:C41"/>
    <mergeCell ref="B44:C44"/>
    <mergeCell ref="B45:C45"/>
    <mergeCell ref="B46:C46"/>
    <mergeCell ref="A48:C48"/>
    <mergeCell ref="A49:C49"/>
    <mergeCell ref="A50:C50"/>
    <mergeCell ref="A51:C51"/>
    <mergeCell ref="A57:C57"/>
    <mergeCell ref="A58:C58"/>
    <mergeCell ref="A59:C59"/>
    <mergeCell ref="A76:C76"/>
    <mergeCell ref="A79:H79"/>
    <mergeCell ref="L22:M22"/>
    <mergeCell ref="L23:M23"/>
    <mergeCell ref="L24:M24"/>
    <mergeCell ref="L25:M25"/>
    <mergeCell ref="K27:M27"/>
    <mergeCell ref="K17:M17"/>
    <mergeCell ref="K18:M18"/>
    <mergeCell ref="L19:M19"/>
    <mergeCell ref="L20:M20"/>
    <mergeCell ref="L21:M21"/>
    <mergeCell ref="L9:M9"/>
    <mergeCell ref="L10:M10"/>
    <mergeCell ref="K11:M11"/>
    <mergeCell ref="K54:M54"/>
    <mergeCell ref="L39:M39"/>
    <mergeCell ref="L40:M40"/>
    <mergeCell ref="K42:M42"/>
    <mergeCell ref="K43:M43"/>
    <mergeCell ref="K44:M44"/>
    <mergeCell ref="K34:M34"/>
    <mergeCell ref="L35:M35"/>
    <mergeCell ref="L36:M36"/>
    <mergeCell ref="L37:M37"/>
    <mergeCell ref="L38:M38"/>
    <mergeCell ref="K52:U52"/>
    <mergeCell ref="L45:M45"/>
    <mergeCell ref="K46:M46"/>
    <mergeCell ref="K47:M47"/>
    <mergeCell ref="K48:M48"/>
    <mergeCell ref="K28:M28"/>
    <mergeCell ref="L29:M29"/>
    <mergeCell ref="L30:M30"/>
    <mergeCell ref="L31:M31"/>
    <mergeCell ref="K33:M33"/>
    <mergeCell ref="K58:P58"/>
    <mergeCell ref="K57:P57"/>
    <mergeCell ref="K56:P56"/>
    <mergeCell ref="A7:C7"/>
    <mergeCell ref="B9:C9"/>
    <mergeCell ref="B10:C10"/>
    <mergeCell ref="A12:C12"/>
    <mergeCell ref="A16:C16"/>
    <mergeCell ref="A17:C17"/>
    <mergeCell ref="A18:C18"/>
    <mergeCell ref="A19:C19"/>
    <mergeCell ref="A20:C20"/>
    <mergeCell ref="A24:C24"/>
    <mergeCell ref="A25:C25"/>
    <mergeCell ref="A26:C26"/>
    <mergeCell ref="A27:C27"/>
    <mergeCell ref="A28:C28"/>
    <mergeCell ref="K12:M12"/>
    <mergeCell ref="K13:M13"/>
    <mergeCell ref="K14:M14"/>
    <mergeCell ref="K15:M15"/>
    <mergeCell ref="K16:M16"/>
    <mergeCell ref="K7:M7"/>
    <mergeCell ref="L8:M8"/>
    <mergeCell ref="B22:C22"/>
    <mergeCell ref="A78:H78"/>
    <mergeCell ref="A1:H1"/>
    <mergeCell ref="A2:H2"/>
    <mergeCell ref="A3:H3"/>
    <mergeCell ref="D5:F5"/>
    <mergeCell ref="G5:H5"/>
    <mergeCell ref="A6:C6"/>
    <mergeCell ref="A8:C8"/>
    <mergeCell ref="A11:C11"/>
    <mergeCell ref="A13:C13"/>
    <mergeCell ref="A14:C14"/>
    <mergeCell ref="A15:C15"/>
    <mergeCell ref="B23:C23"/>
    <mergeCell ref="A29:C29"/>
    <mergeCell ref="A30:C30"/>
    <mergeCell ref="A35:C35"/>
    <mergeCell ref="A37:C37"/>
    <mergeCell ref="B39:C39"/>
    <mergeCell ref="B40:C40"/>
    <mergeCell ref="A31:C31"/>
    <mergeCell ref="A32:C32"/>
    <mergeCell ref="A33:C33"/>
    <mergeCell ref="A34:C34"/>
    <mergeCell ref="S5:T5"/>
    <mergeCell ref="N5:P5"/>
    <mergeCell ref="Q5:R5"/>
    <mergeCell ref="A84:H84"/>
    <mergeCell ref="K1:P1"/>
    <mergeCell ref="K2:P2"/>
    <mergeCell ref="K3:P3"/>
    <mergeCell ref="K55:M55"/>
    <mergeCell ref="K49:M49"/>
    <mergeCell ref="K51:M51"/>
    <mergeCell ref="A77:B77"/>
    <mergeCell ref="A69:C69"/>
    <mergeCell ref="A71:C71"/>
    <mergeCell ref="A67:C67"/>
    <mergeCell ref="A68:C68"/>
    <mergeCell ref="A72:C72"/>
    <mergeCell ref="A73:C73"/>
    <mergeCell ref="A74:C74"/>
    <mergeCell ref="A75:C75"/>
    <mergeCell ref="A66:C66"/>
    <mergeCell ref="A80:H80"/>
    <mergeCell ref="A81:H81"/>
    <mergeCell ref="A82:H82"/>
    <mergeCell ref="B21:C21"/>
  </mergeCells>
  <hyperlinks>
    <hyperlink ref="A4" location="Index!A1" display="Back to index" xr:uid="{2F1B3C9C-9637-445B-A717-345775DBAC24}"/>
    <hyperlink ref="K4" location="Index!A1" display="Back to index" xr:uid="{007B5265-B17C-44A8-BE5C-9BDD874CF22E}"/>
  </hyperlinks>
  <pageMargins left="0.7" right="0.7" top="0.75" bottom="0.75" header="0.3" footer="0.3"/>
  <pageSetup orientation="portrait"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75F9A-C4BC-2A4A-82BB-ED5526FC852F}">
  <sheetPr>
    <tabColor theme="2" tint="-9.9978637043366805E-2"/>
  </sheetPr>
  <dimension ref="A1:F61"/>
  <sheetViews>
    <sheetView showGridLines="0" workbookViewId="0">
      <selection activeCell="A62" sqref="A62"/>
    </sheetView>
  </sheetViews>
  <sheetFormatPr baseColWidth="10" defaultColWidth="11.453125" defaultRowHeight="14.5"/>
  <cols>
    <col min="1" max="1" width="64.7265625" style="88" bestFit="1" customWidth="1"/>
    <col min="2" max="3" width="12.26953125" style="88" bestFit="1" customWidth="1"/>
    <col min="4" max="4" width="12.26953125" bestFit="1" customWidth="1"/>
    <col min="5" max="6" width="11.54296875" bestFit="1" customWidth="1"/>
  </cols>
  <sheetData>
    <row r="1" spans="1:6">
      <c r="A1" s="1836" t="s">
        <v>621</v>
      </c>
      <c r="B1" s="1836"/>
      <c r="C1" s="1836"/>
      <c r="D1" s="7"/>
    </row>
    <row r="2" spans="1:6">
      <c r="A2" s="1836" t="s">
        <v>622</v>
      </c>
      <c r="B2" s="1836"/>
      <c r="C2" s="1836"/>
      <c r="D2" s="7"/>
    </row>
    <row r="3" spans="1:6">
      <c r="A3" s="1836" t="s">
        <v>559</v>
      </c>
      <c r="B3" s="1836"/>
      <c r="C3" s="1836"/>
      <c r="D3" s="7"/>
    </row>
    <row r="4" spans="1:6">
      <c r="A4" s="55" t="s">
        <v>128</v>
      </c>
      <c r="B4" s="936"/>
      <c r="C4" s="936"/>
      <c r="D4" s="7"/>
    </row>
    <row r="5" spans="1:6">
      <c r="A5" s="1027"/>
      <c r="B5" s="1884" t="s">
        <v>623</v>
      </c>
      <c r="C5" s="1885"/>
      <c r="D5" s="1886"/>
      <c r="E5" s="1882" t="s">
        <v>29</v>
      </c>
      <c r="F5" s="1883"/>
    </row>
    <row r="6" spans="1:6">
      <c r="A6" s="1028"/>
      <c r="B6" s="1029" t="s">
        <v>157</v>
      </c>
      <c r="C6" s="1030" t="s">
        <v>158</v>
      </c>
      <c r="D6" s="1031" t="s">
        <v>159</v>
      </c>
      <c r="E6" s="1032" t="s">
        <v>34</v>
      </c>
      <c r="F6" s="1033" t="s">
        <v>35</v>
      </c>
    </row>
    <row r="7" spans="1:6" ht="14.5" customHeight="1">
      <c r="A7" s="1034" t="s">
        <v>560</v>
      </c>
      <c r="B7" s="1035"/>
      <c r="C7" s="1036"/>
      <c r="D7" s="1037"/>
      <c r="E7" s="1035"/>
      <c r="F7" s="1037"/>
    </row>
    <row r="8" spans="1:6">
      <c r="A8" s="1038" t="s">
        <v>621</v>
      </c>
      <c r="B8" s="1039">
        <v>1817197</v>
      </c>
      <c r="C8" s="1040">
        <v>800622</v>
      </c>
      <c r="D8" s="1041">
        <v>1019773</v>
      </c>
      <c r="E8" s="1042">
        <v>0.27400000000000002</v>
      </c>
      <c r="F8" s="1043">
        <v>-0.439</v>
      </c>
    </row>
    <row r="9" spans="1:6">
      <c r="A9" s="1038" t="s">
        <v>624</v>
      </c>
      <c r="B9" s="1039" t="s">
        <v>199</v>
      </c>
      <c r="C9" s="1040">
        <v>583176</v>
      </c>
      <c r="D9" s="1041">
        <v>520413</v>
      </c>
      <c r="E9" s="1042">
        <v>-0.108</v>
      </c>
      <c r="F9" s="1043" t="s">
        <v>39</v>
      </c>
    </row>
    <row r="10" spans="1:6">
      <c r="A10" s="1038" t="s">
        <v>570</v>
      </c>
      <c r="B10" s="1039">
        <v>469393</v>
      </c>
      <c r="C10" s="1040">
        <v>490778</v>
      </c>
      <c r="D10" s="1041">
        <v>397551</v>
      </c>
      <c r="E10" s="1042">
        <v>-0.19</v>
      </c>
      <c r="F10" s="1043">
        <v>-0.153</v>
      </c>
    </row>
    <row r="11" spans="1:6">
      <c r="A11" s="1038" t="s">
        <v>625</v>
      </c>
      <c r="B11" s="1039">
        <v>27118956</v>
      </c>
      <c r="C11" s="1040">
        <v>28688953</v>
      </c>
      <c r="D11" s="1041">
        <v>29354310</v>
      </c>
      <c r="E11" s="1042">
        <v>2.3E-2</v>
      </c>
      <c r="F11" s="1043">
        <v>8.2000000000000003E-2</v>
      </c>
    </row>
    <row r="12" spans="1:6">
      <c r="A12" s="1038" t="s">
        <v>49</v>
      </c>
      <c r="B12" s="1039" t="s">
        <v>199</v>
      </c>
      <c r="C12" s="1040" t="s">
        <v>199</v>
      </c>
      <c r="D12" s="1041" t="s">
        <v>199</v>
      </c>
      <c r="E12" s="1042">
        <v>0</v>
      </c>
      <c r="F12" s="1043">
        <v>0</v>
      </c>
    </row>
    <row r="13" spans="1:6">
      <c r="A13" s="1038" t="s">
        <v>626</v>
      </c>
      <c r="B13" s="1039">
        <v>91</v>
      </c>
      <c r="C13" s="1040">
        <v>137049</v>
      </c>
      <c r="D13" s="1041">
        <v>345</v>
      </c>
      <c r="E13" s="1042">
        <v>-0.997</v>
      </c>
      <c r="F13" s="1043">
        <v>2.7909999999999999</v>
      </c>
    </row>
    <row r="14" spans="1:6">
      <c r="A14" s="1044"/>
      <c r="B14" s="1045"/>
      <c r="C14" s="1046"/>
      <c r="D14" s="1047"/>
      <c r="E14" s="1042"/>
      <c r="F14" s="1043"/>
    </row>
    <row r="15" spans="1:6">
      <c r="A15" s="1048" t="s">
        <v>591</v>
      </c>
      <c r="B15" s="1049">
        <v>29405637</v>
      </c>
      <c r="C15" s="1050">
        <v>30700578</v>
      </c>
      <c r="D15" s="1051">
        <v>31292392</v>
      </c>
      <c r="E15" s="1052">
        <v>1.9E-2</v>
      </c>
      <c r="F15" s="1053">
        <v>6.4000000000000001E-2</v>
      </c>
    </row>
    <row r="16" spans="1:6">
      <c r="A16" s="1044"/>
      <c r="B16" s="1045"/>
      <c r="C16" s="1046"/>
      <c r="D16" s="1047"/>
      <c r="E16" s="1042"/>
      <c r="F16" s="1043"/>
    </row>
    <row r="17" spans="1:6">
      <c r="A17" s="1054" t="s">
        <v>627</v>
      </c>
      <c r="B17" s="1045"/>
      <c r="C17" s="1046"/>
      <c r="D17" s="1047"/>
      <c r="E17" s="1042"/>
      <c r="F17" s="1043"/>
    </row>
    <row r="18" spans="1:6">
      <c r="A18" s="1044"/>
      <c r="B18" s="1045"/>
      <c r="C18" s="1046"/>
      <c r="D18" s="1047"/>
      <c r="E18" s="1042"/>
      <c r="F18" s="1043"/>
    </row>
    <row r="19" spans="1:6">
      <c r="A19" s="1044" t="s">
        <v>212</v>
      </c>
      <c r="B19" s="1039">
        <v>1756654</v>
      </c>
      <c r="C19" s="1040">
        <v>1875925</v>
      </c>
      <c r="D19" s="1041">
        <v>1914141</v>
      </c>
      <c r="E19" s="1042">
        <v>0.02</v>
      </c>
      <c r="F19" s="1043">
        <v>0.09</v>
      </c>
    </row>
    <row r="20" spans="1:6">
      <c r="A20" s="1038" t="s">
        <v>607</v>
      </c>
      <c r="B20" s="1039">
        <v>102383</v>
      </c>
      <c r="C20" s="1040">
        <v>133300</v>
      </c>
      <c r="D20" s="1041">
        <v>149936</v>
      </c>
      <c r="E20" s="1042">
        <v>0.125</v>
      </c>
      <c r="F20" s="1043">
        <v>0.46400000000000002</v>
      </c>
    </row>
    <row r="21" spans="1:6">
      <c r="A21" s="1044"/>
      <c r="B21" s="1045"/>
      <c r="C21" s="1046"/>
      <c r="D21" s="1047"/>
      <c r="E21" s="1042"/>
      <c r="F21" s="1043"/>
    </row>
    <row r="22" spans="1:6">
      <c r="A22" s="1048" t="s">
        <v>608</v>
      </c>
      <c r="B22" s="1049">
        <v>1859037</v>
      </c>
      <c r="C22" s="1050">
        <v>2009225</v>
      </c>
      <c r="D22" s="1051">
        <v>2064077</v>
      </c>
      <c r="E22" s="1052">
        <v>2.7E-2</v>
      </c>
      <c r="F22" s="1053">
        <v>0.11</v>
      </c>
    </row>
    <row r="23" spans="1:6">
      <c r="A23" s="1044"/>
      <c r="B23" s="1045"/>
      <c r="C23" s="1046"/>
      <c r="D23" s="1047"/>
      <c r="E23" s="1042"/>
      <c r="F23" s="1043"/>
    </row>
    <row r="24" spans="1:6">
      <c r="A24" s="1054" t="s">
        <v>628</v>
      </c>
      <c r="B24" s="1045"/>
      <c r="C24" s="1046"/>
      <c r="D24" s="1047"/>
      <c r="E24" s="1042"/>
      <c r="F24" s="1043"/>
    </row>
    <row r="25" spans="1:6">
      <c r="A25" s="1038" t="s">
        <v>609</v>
      </c>
      <c r="B25" s="1055">
        <v>1318993</v>
      </c>
      <c r="C25" s="1056">
        <v>1318993</v>
      </c>
      <c r="D25" s="1057">
        <v>1318993</v>
      </c>
      <c r="E25" s="1042">
        <v>0</v>
      </c>
      <c r="F25" s="1043">
        <v>0</v>
      </c>
    </row>
    <row r="26" spans="1:6">
      <c r="A26" s="1044" t="s">
        <v>413</v>
      </c>
      <c r="B26" s="1055">
        <v>384542</v>
      </c>
      <c r="C26" s="1056">
        <v>384542</v>
      </c>
      <c r="D26" s="1057">
        <v>384542</v>
      </c>
      <c r="E26" s="1042">
        <v>0</v>
      </c>
      <c r="F26" s="1043">
        <v>0</v>
      </c>
    </row>
    <row r="27" spans="1:6">
      <c r="A27" s="1038" t="s">
        <v>629</v>
      </c>
      <c r="B27" s="1055">
        <v>21070409</v>
      </c>
      <c r="C27" s="1056">
        <v>21417403</v>
      </c>
      <c r="D27" s="1057">
        <v>21417403</v>
      </c>
      <c r="E27" s="1042">
        <v>0</v>
      </c>
      <c r="F27" s="1043">
        <v>1.6E-2</v>
      </c>
    </row>
    <row r="28" spans="1:6">
      <c r="A28" s="1038" t="s">
        <v>630</v>
      </c>
      <c r="B28" s="1055">
        <v>935610</v>
      </c>
      <c r="C28" s="1056">
        <v>652340</v>
      </c>
      <c r="D28" s="1057">
        <v>495986</v>
      </c>
      <c r="E28" s="1042">
        <v>-0.24</v>
      </c>
      <c r="F28" s="1043">
        <v>-0.47</v>
      </c>
    </row>
    <row r="29" spans="1:6">
      <c r="A29" s="1038" t="s">
        <v>465</v>
      </c>
      <c r="B29" s="1055">
        <v>3837046</v>
      </c>
      <c r="C29" s="1056">
        <v>4918075</v>
      </c>
      <c r="D29" s="1057">
        <v>5611391</v>
      </c>
      <c r="E29" s="1042">
        <v>0.14099999999999999</v>
      </c>
      <c r="F29" s="1043">
        <v>0.46200000000000002</v>
      </c>
    </row>
    <row r="30" spans="1:6">
      <c r="A30" s="1038"/>
      <c r="B30" s="1055"/>
      <c r="C30" s="1056"/>
      <c r="D30" s="1057"/>
      <c r="E30" s="1042"/>
      <c r="F30" s="1043"/>
    </row>
    <row r="31" spans="1:6">
      <c r="A31" s="1048" t="s">
        <v>631</v>
      </c>
      <c r="B31" s="1049">
        <v>27546600</v>
      </c>
      <c r="C31" s="1050">
        <v>28691353</v>
      </c>
      <c r="D31" s="1051">
        <v>29228315</v>
      </c>
      <c r="E31" s="1052">
        <v>1.9E-2</v>
      </c>
      <c r="F31" s="1053">
        <v>6.0999999999999999E-2</v>
      </c>
    </row>
    <row r="32" spans="1:6">
      <c r="A32" s="1038"/>
      <c r="B32" s="1055"/>
      <c r="C32" s="1056"/>
      <c r="D32" s="1057"/>
      <c r="E32" s="1042"/>
      <c r="F32" s="1043"/>
    </row>
    <row r="33" spans="1:6" ht="15" thickBot="1">
      <c r="A33" s="1058" t="s">
        <v>632</v>
      </c>
      <c r="B33" s="1059">
        <v>29405637</v>
      </c>
      <c r="C33" s="1060">
        <v>30700578</v>
      </c>
      <c r="D33" s="1061">
        <v>31292392</v>
      </c>
      <c r="E33" s="1062">
        <v>1.9E-2</v>
      </c>
      <c r="F33" s="1063">
        <v>6.4000000000000001E-2</v>
      </c>
    </row>
    <row r="34" spans="1:6" ht="15" customHeight="1" thickBot="1">
      <c r="A34" s="1064"/>
      <c r="B34" s="1056"/>
      <c r="C34" s="1056"/>
      <c r="D34" s="1056"/>
      <c r="E34" s="1056"/>
      <c r="F34" s="1056"/>
    </row>
    <row r="35" spans="1:6">
      <c r="A35" s="1065"/>
      <c r="B35" s="1884" t="s">
        <v>28</v>
      </c>
      <c r="C35" s="1885"/>
      <c r="D35" s="1886"/>
      <c r="E35" s="1882" t="s">
        <v>29</v>
      </c>
      <c r="F35" s="1883"/>
    </row>
    <row r="36" spans="1:6" ht="15" thickBot="1">
      <c r="A36" s="1066"/>
      <c r="B36" s="1067" t="s">
        <v>31</v>
      </c>
      <c r="C36" s="1068" t="s">
        <v>32</v>
      </c>
      <c r="D36" s="1069" t="s">
        <v>33</v>
      </c>
      <c r="E36" s="1032" t="s">
        <v>34</v>
      </c>
      <c r="F36" s="1033" t="s">
        <v>35</v>
      </c>
    </row>
    <row r="37" spans="1:6" ht="14.5" customHeight="1">
      <c r="A37" s="1034" t="s">
        <v>633</v>
      </c>
      <c r="B37" s="1070"/>
      <c r="C37" s="1071"/>
      <c r="D37" s="1072"/>
      <c r="E37" s="1070"/>
      <c r="F37" s="1072"/>
    </row>
    <row r="38" spans="1:6" ht="14.5" customHeight="1">
      <c r="A38" s="1038"/>
      <c r="B38" s="1044"/>
      <c r="C38" s="1066"/>
      <c r="D38" s="1073"/>
      <c r="E38" s="1074"/>
      <c r="F38" s="1075"/>
    </row>
    <row r="39" spans="1:6" ht="14.5" customHeight="1">
      <c r="A39" s="1038" t="s">
        <v>634</v>
      </c>
      <c r="B39" s="1074">
        <v>-608651</v>
      </c>
      <c r="C39" s="1076">
        <v>676484</v>
      </c>
      <c r="D39" s="1075">
        <v>725297</v>
      </c>
      <c r="E39" s="1042">
        <f t="shared" ref="E39:E56" si="0">D39/C39-1</f>
        <v>7.2156917236771312E-2</v>
      </c>
      <c r="F39" s="1043">
        <f t="shared" ref="F39:F56" si="1">D39/B39-1</f>
        <v>-2.1916467729454157</v>
      </c>
    </row>
    <row r="40" spans="1:6" ht="14.5" customHeight="1">
      <c r="A40" s="1038" t="s">
        <v>635</v>
      </c>
      <c r="B40" s="1074">
        <v>174</v>
      </c>
      <c r="C40" s="1076">
        <v>3038</v>
      </c>
      <c r="D40" s="1075">
        <v>7062</v>
      </c>
      <c r="E40" s="1042">
        <f t="shared" si="0"/>
        <v>1.3245556287030942</v>
      </c>
      <c r="F40" s="1043">
        <f t="shared" si="1"/>
        <v>39.586206896551722</v>
      </c>
    </row>
    <row r="41" spans="1:6" ht="14.5" customHeight="1">
      <c r="A41" s="1038" t="s">
        <v>636</v>
      </c>
      <c r="B41" s="1074">
        <v>0</v>
      </c>
      <c r="C41" s="1076">
        <v>-4494</v>
      </c>
      <c r="D41" s="1075">
        <v>4898</v>
      </c>
      <c r="E41" s="1042">
        <f t="shared" si="0"/>
        <v>-2.0898976412995105</v>
      </c>
      <c r="F41" s="1043" t="s">
        <v>39</v>
      </c>
    </row>
    <row r="42" spans="1:6" ht="14.5" customHeight="1">
      <c r="A42" s="1077" t="s">
        <v>637</v>
      </c>
      <c r="B42" s="1074">
        <f>SUM(B39:B41)</f>
        <v>-608477</v>
      </c>
      <c r="C42" s="1076">
        <v>675028</v>
      </c>
      <c r="D42" s="1075">
        <v>737257</v>
      </c>
      <c r="E42" s="1042">
        <f t="shared" si="0"/>
        <v>9.2187287045870647E-2</v>
      </c>
      <c r="F42" s="1043">
        <f t="shared" si="1"/>
        <v>-2.2116431681066007</v>
      </c>
    </row>
    <row r="43" spans="1:6" ht="14.5" customHeight="1">
      <c r="A43" s="1038"/>
      <c r="B43" s="1044"/>
      <c r="C43" s="1066"/>
      <c r="D43" s="1073"/>
      <c r="E43" s="1042"/>
      <c r="F43" s="1043"/>
    </row>
    <row r="44" spans="1:6" ht="14.5" customHeight="1">
      <c r="A44" s="1038" t="s">
        <v>638</v>
      </c>
      <c r="B44" s="1078">
        <v>0</v>
      </c>
      <c r="C44" s="1076">
        <v>-13363</v>
      </c>
      <c r="D44" s="1075">
        <v>-14357</v>
      </c>
      <c r="E44" s="1042">
        <f t="shared" si="0"/>
        <v>7.4384494499738052E-2</v>
      </c>
      <c r="F44" s="1043" t="s">
        <v>39</v>
      </c>
    </row>
    <row r="45" spans="1:6" ht="14.5" customHeight="1">
      <c r="A45" s="1038" t="s">
        <v>639</v>
      </c>
      <c r="B45" s="1074">
        <v>-5765</v>
      </c>
      <c r="C45" s="1076">
        <v>-4761</v>
      </c>
      <c r="D45" s="1075">
        <v>-3832</v>
      </c>
      <c r="E45" s="1042">
        <f t="shared" si="0"/>
        <v>-0.19512707414408736</v>
      </c>
      <c r="F45" s="1043">
        <f t="shared" si="1"/>
        <v>-0.33529921942758023</v>
      </c>
    </row>
    <row r="46" spans="1:6" ht="14.5" customHeight="1">
      <c r="A46" s="1077" t="s">
        <v>590</v>
      </c>
      <c r="B46" s="1074">
        <f>SUM(B44:B45)</f>
        <v>-5765</v>
      </c>
      <c r="C46" s="1076">
        <v>-18124</v>
      </c>
      <c r="D46" s="1075">
        <v>-18189</v>
      </c>
      <c r="E46" s="1042">
        <f t="shared" si="0"/>
        <v>3.5864047671596566E-3</v>
      </c>
      <c r="F46" s="1043">
        <f t="shared" si="1"/>
        <v>2.1550737207285344</v>
      </c>
    </row>
    <row r="47" spans="1:6" ht="14.5" customHeight="1">
      <c r="A47" s="1038"/>
      <c r="B47" s="1074"/>
      <c r="C47" s="1076"/>
      <c r="D47" s="1075"/>
      <c r="E47" s="1042"/>
      <c r="F47" s="1043"/>
    </row>
    <row r="48" spans="1:6" ht="14.5" customHeight="1">
      <c r="A48" s="1079" t="s">
        <v>640</v>
      </c>
      <c r="B48" s="1080">
        <f>+B42+B46</f>
        <v>-614242</v>
      </c>
      <c r="C48" s="1081">
        <v>656904</v>
      </c>
      <c r="D48" s="1082">
        <v>719068</v>
      </c>
      <c r="E48" s="1042">
        <f t="shared" si="0"/>
        <v>9.4631787902037523E-2</v>
      </c>
      <c r="F48" s="1043">
        <f t="shared" si="1"/>
        <v>-2.1706591213235171</v>
      </c>
    </row>
    <row r="49" spans="1:6" ht="14.5" customHeight="1">
      <c r="A49" s="1038"/>
      <c r="B49" s="1074"/>
      <c r="C49" s="1076"/>
      <c r="D49" s="1075"/>
      <c r="E49" s="1042"/>
      <c r="F49" s="1043"/>
    </row>
    <row r="50" spans="1:6" ht="14.5" customHeight="1">
      <c r="A50" s="1038" t="s">
        <v>641</v>
      </c>
      <c r="B50" s="1074">
        <v>-3842</v>
      </c>
      <c r="C50" s="1076">
        <v>-1268</v>
      </c>
      <c r="D50" s="1075">
        <v>-15</v>
      </c>
      <c r="E50" s="1042">
        <f t="shared" si="0"/>
        <v>-0.98817034700315454</v>
      </c>
      <c r="F50" s="1043">
        <f t="shared" si="1"/>
        <v>-0.99609578344612182</v>
      </c>
    </row>
    <row r="51" spans="1:6" ht="14.5" customHeight="1">
      <c r="A51" s="1038" t="s">
        <v>642</v>
      </c>
      <c r="B51" s="1074">
        <v>-1899</v>
      </c>
      <c r="C51" s="1076">
        <v>-5</v>
      </c>
      <c r="D51" s="1075">
        <v>-10</v>
      </c>
      <c r="E51" s="1042">
        <f t="shared" si="0"/>
        <v>1</v>
      </c>
      <c r="F51" s="1043">
        <f t="shared" si="1"/>
        <v>-0.99473407056345442</v>
      </c>
    </row>
    <row r="52" spans="1:6" ht="14.5" hidden="1" customHeight="1">
      <c r="A52" s="1038"/>
      <c r="B52" s="1074">
        <f>SUM(B50:B51)</f>
        <v>-5741</v>
      </c>
      <c r="C52" s="1076">
        <v>-1273</v>
      </c>
      <c r="D52" s="1075">
        <v>-25</v>
      </c>
      <c r="E52" s="1042">
        <f t="shared" si="0"/>
        <v>-0.98036135113904166</v>
      </c>
      <c r="F52" s="1043">
        <f t="shared" si="1"/>
        <v>-0.99564535795157638</v>
      </c>
    </row>
    <row r="53" spans="1:6" ht="14.5" hidden="1" customHeight="1">
      <c r="A53" s="1038"/>
      <c r="B53" s="1074"/>
      <c r="C53" s="1076"/>
      <c r="D53" s="1075"/>
      <c r="E53" s="1042" t="e">
        <f t="shared" si="0"/>
        <v>#DIV/0!</v>
      </c>
      <c r="F53" s="1043" t="e">
        <f t="shared" si="1"/>
        <v>#DIV/0!</v>
      </c>
    </row>
    <row r="54" spans="1:6">
      <c r="A54" s="1079" t="s">
        <v>643</v>
      </c>
      <c r="B54" s="1074">
        <f>+B48+B52</f>
        <v>-619983</v>
      </c>
      <c r="C54" s="1076">
        <v>655631</v>
      </c>
      <c r="D54" s="1075">
        <v>719043</v>
      </c>
      <c r="E54" s="1042">
        <f t="shared" si="0"/>
        <v>9.6719038605557195E-2</v>
      </c>
      <c r="F54" s="1043">
        <f t="shared" si="1"/>
        <v>-2.1597785745738189</v>
      </c>
    </row>
    <row r="55" spans="1:6" ht="15" customHeight="1">
      <c r="A55" s="1038" t="s">
        <v>44</v>
      </c>
      <c r="B55" s="1074">
        <v>0</v>
      </c>
      <c r="C55" s="1076">
        <v>-19229</v>
      </c>
      <c r="D55" s="1075">
        <v>-19546</v>
      </c>
      <c r="E55" s="1042">
        <f t="shared" si="0"/>
        <v>1.6485516667533506E-2</v>
      </c>
      <c r="F55" s="1043" t="s">
        <v>39</v>
      </c>
    </row>
    <row r="56" spans="1:6" ht="15" thickBot="1">
      <c r="A56" s="1083" t="s">
        <v>644</v>
      </c>
      <c r="B56" s="1084">
        <f>SUM(B54:B55)</f>
        <v>-619983</v>
      </c>
      <c r="C56" s="1085">
        <v>636402</v>
      </c>
      <c r="D56" s="1086">
        <v>699497</v>
      </c>
      <c r="E56" s="1087">
        <f t="shared" si="0"/>
        <v>9.9143308789098716E-2</v>
      </c>
      <c r="F56" s="1088">
        <f t="shared" si="1"/>
        <v>-2.12825190368123</v>
      </c>
    </row>
    <row r="57" spans="1:6" ht="14.5" customHeight="1" thickBot="1">
      <c r="A57" s="1066"/>
      <c r="B57" s="1066"/>
      <c r="C57" s="1066"/>
      <c r="D57" s="1066"/>
      <c r="E57" s="1089"/>
      <c r="F57" s="1089"/>
    </row>
    <row r="58" spans="1:6" ht="14.5" customHeight="1">
      <c r="A58" s="1090" t="s">
        <v>645</v>
      </c>
      <c r="B58" s="1091">
        <v>0.98447561586547883</v>
      </c>
      <c r="C58" s="1092">
        <v>0.99991635110411137</v>
      </c>
      <c r="D58" s="1093">
        <v>1.0043107171932422</v>
      </c>
      <c r="E58" s="1094" t="s">
        <v>646</v>
      </c>
      <c r="F58" s="1095" t="s">
        <v>647</v>
      </c>
    </row>
    <row r="59" spans="1:6">
      <c r="D59" s="8"/>
    </row>
    <row r="60" spans="1:6">
      <c r="D60" s="8"/>
    </row>
    <row r="61" spans="1:6">
      <c r="D61" s="8"/>
    </row>
  </sheetData>
  <mergeCells count="7">
    <mergeCell ref="E5:F5"/>
    <mergeCell ref="E35:F35"/>
    <mergeCell ref="A1:C1"/>
    <mergeCell ref="A2:C2"/>
    <mergeCell ref="A3:C3"/>
    <mergeCell ref="B5:D5"/>
    <mergeCell ref="B35:D35"/>
  </mergeCells>
  <hyperlinks>
    <hyperlink ref="A4" location="Index!A1" display="Back to index" xr:uid="{214D6994-71C6-41AF-9A7F-9687ED5F6BEC}"/>
    <hyperlink ref="D41" r:id="rId1" display="Copia de GOper Mar-21 EjecTrimI" xr:uid="{ACEC2409-CE39-47C0-9F83-09CFB6297DA9}"/>
    <hyperlink ref="C41" r:id="rId2" display="Copia de GOper Mar-21 EjecTrimI" xr:uid="{11478289-4D18-4E59-91B3-5E0BF7F1F1E9}"/>
  </hyperlinks>
  <pageMargins left="0.7" right="0.7" top="0.75" bottom="0.75" header="0.3" footer="0.3"/>
  <pageSetup paperSize="9" orientation="portrait" horizontalDpi="360" verticalDpi="36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CE75D-9D24-486D-B24A-C85170A2F6BA}">
  <sheetPr>
    <tabColor theme="2" tint="-9.9978637043366805E-2"/>
  </sheetPr>
  <dimension ref="A1:AC68"/>
  <sheetViews>
    <sheetView showGridLines="0" zoomScale="80" zoomScaleNormal="80" workbookViewId="0">
      <pane xSplit="1" topLeftCell="B1" activePane="topRight" state="frozen"/>
      <selection pane="topRight" activeCell="A3" sqref="A3"/>
    </sheetView>
  </sheetViews>
  <sheetFormatPr baseColWidth="10" defaultColWidth="11.453125" defaultRowHeight="14.5"/>
  <cols>
    <col min="1" max="1" width="67.453125" style="8" customWidth="1"/>
    <col min="2" max="6" width="13.54296875" style="8" customWidth="1"/>
    <col min="7" max="9" width="13.54296875" customWidth="1"/>
  </cols>
  <sheetData>
    <row r="1" spans="1:29" s="2" customFormat="1">
      <c r="A1" s="107" t="s">
        <v>27</v>
      </c>
      <c r="B1" s="1741" t="s">
        <v>28</v>
      </c>
      <c r="C1" s="1742"/>
      <c r="D1" s="1743"/>
      <c r="E1" s="1741" t="s">
        <v>29</v>
      </c>
      <c r="F1" s="1744"/>
      <c r="G1" s="1739" t="s">
        <v>917</v>
      </c>
      <c r="H1" s="1740"/>
      <c r="I1" s="1731" t="s">
        <v>29</v>
      </c>
    </row>
    <row r="2" spans="1:29" s="1732" customFormat="1">
      <c r="A2" s="1726" t="s">
        <v>30</v>
      </c>
      <c r="B2" s="1727" t="s">
        <v>31</v>
      </c>
      <c r="C2" s="1728" t="s">
        <v>32</v>
      </c>
      <c r="D2" s="1728" t="s">
        <v>33</v>
      </c>
      <c r="E2" s="1727" t="s">
        <v>34</v>
      </c>
      <c r="F2" s="1733" t="s">
        <v>35</v>
      </c>
      <c r="G2" s="1729" t="s">
        <v>157</v>
      </c>
      <c r="H2" s="1730" t="s">
        <v>159</v>
      </c>
      <c r="I2" s="1731" t="s">
        <v>918</v>
      </c>
    </row>
    <row r="3" spans="1:29" s="1732" customFormat="1" ht="15" thickBot="1">
      <c r="A3" s="123" t="s">
        <v>128</v>
      </c>
      <c r="B3" s="1727"/>
      <c r="C3" s="1728"/>
      <c r="D3" s="1728"/>
      <c r="E3" s="227"/>
      <c r="F3" s="551"/>
      <c r="G3" s="1375"/>
      <c r="H3" s="1376"/>
      <c r="I3" s="1734"/>
      <c r="J3" s="6"/>
      <c r="K3" s="6"/>
      <c r="L3" s="6"/>
      <c r="M3" s="6"/>
      <c r="N3" s="6"/>
      <c r="O3" s="6"/>
      <c r="P3" s="6"/>
      <c r="Q3" s="6"/>
      <c r="R3" s="6"/>
      <c r="S3" s="6"/>
      <c r="T3" s="6"/>
      <c r="U3" s="6"/>
      <c r="V3" s="6"/>
      <c r="W3" s="6"/>
      <c r="X3" s="6"/>
      <c r="Y3" s="6"/>
      <c r="Z3" s="6"/>
      <c r="AA3" s="6"/>
      <c r="AB3" s="6"/>
      <c r="AC3" s="6"/>
    </row>
    <row r="4" spans="1:29" s="47" customFormat="1">
      <c r="A4" s="351" t="s">
        <v>36</v>
      </c>
      <c r="B4" s="1637">
        <v>1961350</v>
      </c>
      <c r="C4" s="1638">
        <v>2123383</v>
      </c>
      <c r="D4" s="1639">
        <v>2309042</v>
      </c>
      <c r="E4" s="1640">
        <v>8.6999999999999994E-2</v>
      </c>
      <c r="F4" s="1640">
        <v>0.17699999999999999</v>
      </c>
      <c r="G4" s="1641">
        <v>4340877</v>
      </c>
      <c r="H4" s="1642">
        <v>4432425</v>
      </c>
      <c r="I4" s="1643">
        <v>2.1000000000000001E-2</v>
      </c>
    </row>
    <row r="5" spans="1:29">
      <c r="A5" s="423" t="s">
        <v>37</v>
      </c>
      <c r="B5" s="1644">
        <v>-2540457</v>
      </c>
      <c r="C5" s="1645">
        <v>-557647</v>
      </c>
      <c r="D5" s="1646">
        <v>-363380</v>
      </c>
      <c r="E5" s="1647">
        <v>-0.34799999999999998</v>
      </c>
      <c r="F5" s="1647">
        <v>-0.85699999999999998</v>
      </c>
      <c r="G5" s="1641">
        <v>-3881938</v>
      </c>
      <c r="H5" s="1642">
        <v>-921027</v>
      </c>
      <c r="I5" s="1643">
        <v>-0.76300000000000001</v>
      </c>
    </row>
    <row r="6" spans="1:29" ht="28">
      <c r="A6" s="1000" t="s">
        <v>38</v>
      </c>
      <c r="B6" s="1648">
        <v>-579107</v>
      </c>
      <c r="C6" s="1649">
        <v>1565736</v>
      </c>
      <c r="D6" s="1650">
        <v>1945662</v>
      </c>
      <c r="E6" s="1651">
        <v>0.24299999999999999</v>
      </c>
      <c r="F6" s="1651" t="s">
        <v>39</v>
      </c>
      <c r="G6" s="1652">
        <v>458939</v>
      </c>
      <c r="H6" s="1653">
        <v>3511398</v>
      </c>
      <c r="I6" s="1654">
        <v>6.6509999999999998</v>
      </c>
    </row>
    <row r="7" spans="1:29">
      <c r="A7" s="165" t="s">
        <v>40</v>
      </c>
      <c r="B7" s="1644">
        <v>1015663</v>
      </c>
      <c r="C7" s="1645">
        <v>1194530</v>
      </c>
      <c r="D7" s="1646">
        <v>1191694</v>
      </c>
      <c r="E7" s="1647">
        <v>-2E-3</v>
      </c>
      <c r="F7" s="1647">
        <v>0.17299999999999999</v>
      </c>
      <c r="G7" s="1641">
        <v>1973918</v>
      </c>
      <c r="H7" s="1642">
        <v>2386224</v>
      </c>
      <c r="I7" s="1643">
        <v>0.20899999999999999</v>
      </c>
    </row>
    <row r="8" spans="1:29">
      <c r="A8" s="165" t="s">
        <v>41</v>
      </c>
      <c r="B8" s="1644">
        <v>135680</v>
      </c>
      <c r="C8" s="1645">
        <v>-65247</v>
      </c>
      <c r="D8" s="1646">
        <v>-136335</v>
      </c>
      <c r="E8" s="1647">
        <v>1.0900000000000001</v>
      </c>
      <c r="F8" s="1647" t="s">
        <v>39</v>
      </c>
      <c r="G8" s="1641">
        <v>277606</v>
      </c>
      <c r="H8" s="1642">
        <v>-201582</v>
      </c>
      <c r="I8" s="1643" t="s">
        <v>39</v>
      </c>
    </row>
    <row r="9" spans="1:29">
      <c r="A9" s="165" t="s">
        <v>42</v>
      </c>
      <c r="B9" s="1644">
        <v>-1628398</v>
      </c>
      <c r="C9" s="1645">
        <v>-1680271</v>
      </c>
      <c r="D9" s="1646">
        <v>-1860447</v>
      </c>
      <c r="E9" s="1647">
        <v>0.107</v>
      </c>
      <c r="F9" s="1647">
        <v>0.14299999999999999</v>
      </c>
      <c r="G9" s="1641">
        <v>-3407704</v>
      </c>
      <c r="H9" s="1642">
        <v>-3540718</v>
      </c>
      <c r="I9" s="1643">
        <v>3.9E-2</v>
      </c>
    </row>
    <row r="10" spans="1:29">
      <c r="A10" s="425" t="s">
        <v>43</v>
      </c>
      <c r="B10" s="1648">
        <v>-1056162</v>
      </c>
      <c r="C10" s="1649">
        <v>1014748</v>
      </c>
      <c r="D10" s="1650">
        <v>1140574</v>
      </c>
      <c r="E10" s="1651">
        <v>0.124</v>
      </c>
      <c r="F10" s="1651" t="s">
        <v>39</v>
      </c>
      <c r="G10" s="1652">
        <v>-697241</v>
      </c>
      <c r="H10" s="1653">
        <v>2155322</v>
      </c>
      <c r="I10" s="1654" t="s">
        <v>39</v>
      </c>
    </row>
    <row r="11" spans="1:29">
      <c r="A11" s="165" t="s">
        <v>44</v>
      </c>
      <c r="B11" s="1644">
        <v>414726</v>
      </c>
      <c r="C11" s="1645">
        <v>-337599</v>
      </c>
      <c r="D11" s="1646">
        <v>-423491</v>
      </c>
      <c r="E11" s="1647">
        <v>0.254</v>
      </c>
      <c r="F11" s="1647" t="s">
        <v>39</v>
      </c>
      <c r="G11" s="1641">
        <v>268980</v>
      </c>
      <c r="H11" s="1642">
        <v>-761090</v>
      </c>
      <c r="I11" s="1643" t="s">
        <v>39</v>
      </c>
    </row>
    <row r="12" spans="1:29">
      <c r="A12" s="426" t="s">
        <v>45</v>
      </c>
      <c r="B12" s="1648">
        <v>-641436</v>
      </c>
      <c r="C12" s="1649">
        <v>677149</v>
      </c>
      <c r="D12" s="1650">
        <v>717083</v>
      </c>
      <c r="E12" s="1651">
        <v>5.8999999999999997E-2</v>
      </c>
      <c r="F12" s="1651" t="s">
        <v>39</v>
      </c>
      <c r="G12" s="1652">
        <v>-428261</v>
      </c>
      <c r="H12" s="1653">
        <v>1394232</v>
      </c>
      <c r="I12" s="1654" t="s">
        <v>39</v>
      </c>
    </row>
    <row r="13" spans="1:29">
      <c r="A13" s="165" t="s">
        <v>46</v>
      </c>
      <c r="B13" s="1644">
        <v>-21046</v>
      </c>
      <c r="C13" s="1645">
        <v>16351</v>
      </c>
      <c r="D13" s="1646">
        <v>17614</v>
      </c>
      <c r="E13" s="1647">
        <v>7.6999999999999999E-2</v>
      </c>
      <c r="F13" s="1647" t="s">
        <v>39</v>
      </c>
      <c r="G13" s="1641">
        <v>-17145</v>
      </c>
      <c r="H13" s="1642">
        <v>33965</v>
      </c>
      <c r="I13" s="1643" t="s">
        <v>39</v>
      </c>
    </row>
    <row r="14" spans="1:29">
      <c r="A14" s="426" t="s">
        <v>47</v>
      </c>
      <c r="B14" s="1648">
        <v>-620390</v>
      </c>
      <c r="C14" s="1649">
        <v>660798</v>
      </c>
      <c r="D14" s="1650">
        <v>699469</v>
      </c>
      <c r="E14" s="1651">
        <v>5.8999999999999997E-2</v>
      </c>
      <c r="F14" s="1651" t="s">
        <v>39</v>
      </c>
      <c r="G14" s="1652">
        <v>-411116</v>
      </c>
      <c r="H14" s="1653">
        <v>1360267</v>
      </c>
      <c r="I14" s="1654" t="s">
        <v>39</v>
      </c>
    </row>
    <row r="15" spans="1:29" s="3" customFormat="1" ht="15" thickBot="1">
      <c r="A15" s="427" t="s">
        <v>48</v>
      </c>
      <c r="B15" s="1655">
        <v>-7.78</v>
      </c>
      <c r="C15" s="1656">
        <v>8.2799999999999994</v>
      </c>
      <c r="D15" s="1657">
        <v>8.77</v>
      </c>
      <c r="E15" s="1658">
        <v>5.8999999999999997E-2</v>
      </c>
      <c r="F15" s="1658" t="s">
        <v>39</v>
      </c>
      <c r="G15" s="1659">
        <v>-5.15</v>
      </c>
      <c r="H15" s="1660">
        <v>17.05</v>
      </c>
      <c r="I15" s="1661" t="s">
        <v>39</v>
      </c>
    </row>
    <row r="16" spans="1:29">
      <c r="A16" s="1008" t="s">
        <v>49</v>
      </c>
      <c r="B16" s="1662">
        <v>132741720</v>
      </c>
      <c r="C16" s="1663">
        <v>137031239</v>
      </c>
      <c r="D16" s="1646">
        <v>143091752</v>
      </c>
      <c r="E16" s="1647">
        <v>4.3999999999999997E-2</v>
      </c>
      <c r="F16" s="1647">
        <v>7.8E-2</v>
      </c>
      <c r="G16" s="1641">
        <v>132741720</v>
      </c>
      <c r="H16" s="1642">
        <v>143091752</v>
      </c>
      <c r="I16" s="1643">
        <v>7.8E-2</v>
      </c>
    </row>
    <row r="17" spans="1:9">
      <c r="A17" s="1008" t="s">
        <v>50</v>
      </c>
      <c r="B17" s="1662">
        <v>129664332</v>
      </c>
      <c r="C17" s="1663">
        <v>148626339</v>
      </c>
      <c r="D17" s="1646">
        <v>149161803</v>
      </c>
      <c r="E17" s="1647">
        <v>4.0000000000000001E-3</v>
      </c>
      <c r="F17" s="1647">
        <v>0.15</v>
      </c>
      <c r="G17" s="1641">
        <v>129664332</v>
      </c>
      <c r="H17" s="1642">
        <v>149161803</v>
      </c>
      <c r="I17" s="1643">
        <v>0.15</v>
      </c>
    </row>
    <row r="18" spans="1:9" s="3" customFormat="1" ht="15" thickBot="1">
      <c r="A18" s="428" t="s">
        <v>51</v>
      </c>
      <c r="B18" s="1664">
        <v>23396062</v>
      </c>
      <c r="C18" s="1665">
        <v>24529958</v>
      </c>
      <c r="D18" s="1666">
        <v>25073706</v>
      </c>
      <c r="E18" s="1667">
        <v>2.1999999999999999E-2</v>
      </c>
      <c r="F18" s="1667">
        <v>7.1999999999999995E-2</v>
      </c>
      <c r="G18" s="1668">
        <v>23396062</v>
      </c>
      <c r="H18" s="1669">
        <v>25073706</v>
      </c>
      <c r="I18" s="1661">
        <v>7.1999999999999995E-2</v>
      </c>
    </row>
    <row r="19" spans="1:9">
      <c r="A19" s="429" t="s">
        <v>52</v>
      </c>
      <c r="B19" s="1662"/>
      <c r="C19" s="1663"/>
      <c r="D19" s="1670"/>
      <c r="E19" s="1671"/>
      <c r="F19" s="1671"/>
      <c r="G19" s="1672"/>
      <c r="H19" s="1673"/>
      <c r="I19" s="1654"/>
    </row>
    <row r="20" spans="1:9" s="46" customFormat="1">
      <c r="A20" s="1008" t="s">
        <v>53</v>
      </c>
      <c r="B20" s="1674">
        <v>4.0300000000000002E-2</v>
      </c>
      <c r="C20" s="1675">
        <v>3.73E-2</v>
      </c>
      <c r="D20" s="1676">
        <v>4.0099999999999997E-2</v>
      </c>
      <c r="E20" s="1671" t="s">
        <v>54</v>
      </c>
      <c r="F20" s="1671" t="s">
        <v>55</v>
      </c>
      <c r="G20" s="1677">
        <v>4.5499999999999999E-2</v>
      </c>
      <c r="H20" s="1678">
        <v>3.9E-2</v>
      </c>
      <c r="I20" s="1643" t="s">
        <v>897</v>
      </c>
    </row>
    <row r="21" spans="1:9">
      <c r="A21" s="1008" t="s">
        <v>56</v>
      </c>
      <c r="B21" s="1674">
        <v>-1.1900000000000001E-2</v>
      </c>
      <c r="C21" s="1675">
        <v>2.75E-2</v>
      </c>
      <c r="D21" s="1676">
        <v>3.3799999999999997E-2</v>
      </c>
      <c r="E21" s="1671" t="s">
        <v>57</v>
      </c>
      <c r="F21" s="1671" t="s">
        <v>58</v>
      </c>
      <c r="G21" s="1677">
        <v>4.7999999999999996E-3</v>
      </c>
      <c r="H21" s="1678">
        <v>3.09E-2</v>
      </c>
      <c r="I21" s="1643" t="s">
        <v>898</v>
      </c>
    </row>
    <row r="22" spans="1:9">
      <c r="A22" s="1008" t="s">
        <v>59</v>
      </c>
      <c r="B22" s="1674">
        <v>1.8599999999999998E-2</v>
      </c>
      <c r="C22" s="1675">
        <v>1.43E-2</v>
      </c>
      <c r="D22" s="1676">
        <v>1.18E-2</v>
      </c>
      <c r="E22" s="1671" t="s">
        <v>60</v>
      </c>
      <c r="F22" s="1671" t="s">
        <v>61</v>
      </c>
      <c r="G22" s="1677">
        <v>1.95E-2</v>
      </c>
      <c r="H22" s="1678">
        <v>1.3100000000000001E-2</v>
      </c>
      <c r="I22" s="1643" t="s">
        <v>899</v>
      </c>
    </row>
    <row r="23" spans="1:9">
      <c r="A23" s="1008" t="s">
        <v>62</v>
      </c>
      <c r="B23" s="1679">
        <v>-0.107</v>
      </c>
      <c r="C23" s="1680">
        <v>0.107</v>
      </c>
      <c r="D23" s="1681">
        <v>0.113</v>
      </c>
      <c r="E23" s="1671" t="s">
        <v>63</v>
      </c>
      <c r="F23" s="1671" t="s">
        <v>64</v>
      </c>
      <c r="G23" s="1677">
        <v>-3.3000000000000002E-2</v>
      </c>
      <c r="H23" s="1678">
        <v>0.109</v>
      </c>
      <c r="I23" s="1643" t="s">
        <v>900</v>
      </c>
    </row>
    <row r="24" spans="1:9" s="3" customFormat="1" ht="15" thickBot="1">
      <c r="A24" s="427" t="s">
        <v>65</v>
      </c>
      <c r="B24" s="1682">
        <v>-1.2E-2</v>
      </c>
      <c r="C24" s="1683">
        <v>1.0999999999999999E-2</v>
      </c>
      <c r="D24" s="1684">
        <v>1.0999999999999999E-2</v>
      </c>
      <c r="E24" s="1685" t="s">
        <v>66</v>
      </c>
      <c r="F24" s="1685" t="s">
        <v>67</v>
      </c>
      <c r="G24" s="1686">
        <v>-4.0000000000000001E-3</v>
      </c>
      <c r="H24" s="1687">
        <v>1.0999999999999999E-2</v>
      </c>
      <c r="I24" s="1661" t="s">
        <v>901</v>
      </c>
    </row>
    <row r="25" spans="1:9">
      <c r="A25" s="1002" t="s">
        <v>68</v>
      </c>
      <c r="B25" s="1679"/>
      <c r="C25" s="1680"/>
      <c r="D25" s="1681"/>
      <c r="E25" s="1671"/>
      <c r="F25" s="1671"/>
      <c r="G25" s="1688"/>
      <c r="H25" s="1689"/>
      <c r="I25" s="1654"/>
    </row>
    <row r="26" spans="1:9" s="46" customFormat="1" ht="16.5">
      <c r="A26" s="165" t="s">
        <v>69</v>
      </c>
      <c r="B26" s="1674">
        <v>2.8899999999999999E-2</v>
      </c>
      <c r="C26" s="1675">
        <v>3.5499999999999997E-2</v>
      </c>
      <c r="D26" s="1676">
        <v>3.5299999999999998E-2</v>
      </c>
      <c r="E26" s="1671" t="s">
        <v>55</v>
      </c>
      <c r="F26" s="1671" t="s">
        <v>70</v>
      </c>
      <c r="G26" s="1677">
        <v>2.8899999999999999E-2</v>
      </c>
      <c r="H26" s="1678">
        <v>3.5299999999999998E-2</v>
      </c>
      <c r="I26" s="1643" t="s">
        <v>902</v>
      </c>
    </row>
    <row r="27" spans="1:9">
      <c r="A27" s="1008" t="s">
        <v>71</v>
      </c>
      <c r="B27" s="1674">
        <v>2.35E-2</v>
      </c>
      <c r="C27" s="1675">
        <v>2.7699999999999999E-2</v>
      </c>
      <c r="D27" s="1676">
        <v>2.6700000000000002E-2</v>
      </c>
      <c r="E27" s="1671" t="s">
        <v>72</v>
      </c>
      <c r="F27" s="1671" t="s">
        <v>73</v>
      </c>
      <c r="G27" s="1677">
        <v>2.35E-2</v>
      </c>
      <c r="H27" s="1678">
        <v>2.6700000000000002E-2</v>
      </c>
      <c r="I27" s="1643" t="s">
        <v>903</v>
      </c>
    </row>
    <row r="28" spans="1:9" ht="16.5">
      <c r="A28" s="1008" t="s">
        <v>74</v>
      </c>
      <c r="B28" s="1674">
        <v>3.78E-2</v>
      </c>
      <c r="C28" s="1675">
        <v>4.9799999999999997E-2</v>
      </c>
      <c r="D28" s="1676">
        <v>4.7899999999999998E-2</v>
      </c>
      <c r="E28" s="1671" t="s">
        <v>822</v>
      </c>
      <c r="F28" s="1671" t="s">
        <v>823</v>
      </c>
      <c r="G28" s="1677">
        <v>3.78E-2</v>
      </c>
      <c r="H28" s="1678">
        <v>4.7899999999999998E-2</v>
      </c>
      <c r="I28" s="1643" t="s">
        <v>904</v>
      </c>
    </row>
    <row r="29" spans="1:9" ht="16.5">
      <c r="A29" s="1008" t="s">
        <v>77</v>
      </c>
      <c r="B29" s="1674">
        <v>7.6600000000000001E-2</v>
      </c>
      <c r="C29" s="1675">
        <v>1.6299999999999999E-2</v>
      </c>
      <c r="D29" s="1676">
        <v>1.0200000000000001E-2</v>
      </c>
      <c r="E29" s="1671" t="s">
        <v>78</v>
      </c>
      <c r="F29" s="1671" t="s">
        <v>79</v>
      </c>
      <c r="G29" s="1677">
        <v>5.8500000000000003E-2</v>
      </c>
      <c r="H29" s="1678">
        <v>1.29E-2</v>
      </c>
      <c r="I29" s="1643" t="s">
        <v>905</v>
      </c>
    </row>
    <row r="30" spans="1:9">
      <c r="A30" s="1008" t="s">
        <v>80</v>
      </c>
      <c r="B30" s="1679">
        <v>2.1890000000000001</v>
      </c>
      <c r="C30" s="1680">
        <v>2.0019999999999998</v>
      </c>
      <c r="D30" s="1681">
        <v>1.8580000000000001</v>
      </c>
      <c r="E30" s="1671" t="s">
        <v>81</v>
      </c>
      <c r="F30" s="1671" t="s">
        <v>82</v>
      </c>
      <c r="G30" s="1677">
        <v>2.1890000000000001</v>
      </c>
      <c r="H30" s="1678">
        <v>1.8580000000000001</v>
      </c>
      <c r="I30" s="1643" t="s">
        <v>906</v>
      </c>
    </row>
    <row r="31" spans="1:9" s="3" customFormat="1" ht="15" thickBot="1">
      <c r="A31" s="427" t="s">
        <v>83</v>
      </c>
      <c r="B31" s="1682">
        <v>1.675</v>
      </c>
      <c r="C31" s="1683">
        <v>1.429</v>
      </c>
      <c r="D31" s="1684">
        <v>1.37</v>
      </c>
      <c r="E31" s="1685" t="s">
        <v>824</v>
      </c>
      <c r="F31" s="1685" t="s">
        <v>825</v>
      </c>
      <c r="G31" s="1686">
        <v>1.675</v>
      </c>
      <c r="H31" s="1687">
        <v>1.37</v>
      </c>
      <c r="I31" s="1661" t="s">
        <v>907</v>
      </c>
    </row>
    <row r="32" spans="1:9">
      <c r="A32" s="1002" t="s">
        <v>84</v>
      </c>
      <c r="B32" s="1679"/>
      <c r="C32" s="1680"/>
      <c r="D32" s="1681"/>
      <c r="E32" s="1671"/>
      <c r="F32" s="1671"/>
      <c r="G32" s="1677"/>
      <c r="H32" s="1678"/>
      <c r="I32" s="1643"/>
    </row>
    <row r="33" spans="1:9" ht="16.5">
      <c r="A33" s="1008" t="s">
        <v>85</v>
      </c>
      <c r="B33" s="1679">
        <v>0.502</v>
      </c>
      <c r="C33" s="1680">
        <v>0.44</v>
      </c>
      <c r="D33" s="1681">
        <v>0.437</v>
      </c>
      <c r="E33" s="1671" t="s">
        <v>86</v>
      </c>
      <c r="F33" s="1671" t="s">
        <v>87</v>
      </c>
      <c r="G33" s="1677">
        <v>0.46400000000000002</v>
      </c>
      <c r="H33" s="1678">
        <v>0.439</v>
      </c>
      <c r="I33" s="1643" t="s">
        <v>908</v>
      </c>
    </row>
    <row r="34" spans="1:9" s="4" customFormat="1" ht="15" thickBot="1">
      <c r="A34" s="427" t="s">
        <v>88</v>
      </c>
      <c r="B34" s="1690">
        <v>3.0700000000000002E-2</v>
      </c>
      <c r="C34" s="1691">
        <v>2.8299999999999999E-2</v>
      </c>
      <c r="D34" s="1692">
        <v>2.9600000000000001E-2</v>
      </c>
      <c r="E34" s="1685" t="s">
        <v>89</v>
      </c>
      <c r="F34" s="1685" t="s">
        <v>90</v>
      </c>
      <c r="G34" s="1686">
        <v>3.2599999999999997E-2</v>
      </c>
      <c r="H34" s="1687">
        <v>2.92E-2</v>
      </c>
      <c r="I34" s="1661" t="s">
        <v>889</v>
      </c>
    </row>
    <row r="35" spans="1:9">
      <c r="A35" s="1002" t="s">
        <v>91</v>
      </c>
      <c r="B35" s="1679"/>
      <c r="C35" s="1680"/>
      <c r="D35" s="1681"/>
      <c r="E35" s="1671"/>
      <c r="F35" s="1671"/>
      <c r="G35" s="1677"/>
      <c r="H35" s="1678"/>
      <c r="I35" s="1643"/>
    </row>
    <row r="36" spans="1:9" ht="16.5">
      <c r="A36" s="1008" t="s">
        <v>831</v>
      </c>
      <c r="B36" s="1693">
        <v>0.79800000000000004</v>
      </c>
      <c r="C36" s="1694">
        <v>0.85499999999999998</v>
      </c>
      <c r="D36" s="1695">
        <v>0.88900000000000001</v>
      </c>
      <c r="E36" s="1671" t="s">
        <v>92</v>
      </c>
      <c r="F36" s="1671" t="s">
        <v>93</v>
      </c>
      <c r="G36" s="1677">
        <v>0.79800000000000004</v>
      </c>
      <c r="H36" s="1678">
        <v>0.88900000000000001</v>
      </c>
      <c r="I36" s="1643" t="s">
        <v>909</v>
      </c>
    </row>
    <row r="37" spans="1:9" s="4" customFormat="1" ht="17" thickBot="1">
      <c r="A37" s="427" t="s">
        <v>94</v>
      </c>
      <c r="B37" s="1696">
        <v>0.59799999999999998</v>
      </c>
      <c r="C37" s="1697">
        <v>0.96399999999999997</v>
      </c>
      <c r="D37" s="1698">
        <v>1.0740000000000001</v>
      </c>
      <c r="E37" s="1685" t="s">
        <v>95</v>
      </c>
      <c r="F37" s="1685" t="s">
        <v>96</v>
      </c>
      <c r="G37" s="1677">
        <v>0.59799999999999998</v>
      </c>
      <c r="H37" s="1687">
        <v>1.018</v>
      </c>
      <c r="I37" s="1661" t="s">
        <v>910</v>
      </c>
    </row>
    <row r="38" spans="1:9" s="46" customFormat="1" ht="16">
      <c r="A38" s="1002" t="s">
        <v>97</v>
      </c>
      <c r="B38" s="1693"/>
      <c r="C38" s="1694"/>
      <c r="D38" s="1695"/>
      <c r="E38" s="1671"/>
      <c r="F38" s="1671"/>
      <c r="G38" s="1699"/>
      <c r="H38" s="1678"/>
      <c r="I38" s="1643"/>
    </row>
    <row r="39" spans="1:9" s="46" customFormat="1" ht="16.5">
      <c r="A39" s="1008" t="s">
        <v>98</v>
      </c>
      <c r="B39" s="1700">
        <v>0.14799999999999999</v>
      </c>
      <c r="C39" s="1701">
        <v>0.1646</v>
      </c>
      <c r="D39" s="1702">
        <v>0.15340000000000001</v>
      </c>
      <c r="E39" s="1671" t="s">
        <v>826</v>
      </c>
      <c r="F39" s="1671" t="s">
        <v>827</v>
      </c>
      <c r="G39" s="1677">
        <v>0.14799999999999999</v>
      </c>
      <c r="H39" s="1678">
        <v>0.15340000000000001</v>
      </c>
      <c r="I39" s="1643" t="s">
        <v>911</v>
      </c>
    </row>
    <row r="40" spans="1:9" s="46" customFormat="1" ht="16.5">
      <c r="A40" s="1008" t="s">
        <v>99</v>
      </c>
      <c r="B40" s="1700">
        <v>0.10539999999999999</v>
      </c>
      <c r="C40" s="1701">
        <v>0.10589999999999999</v>
      </c>
      <c r="D40" s="1702">
        <v>0.1031</v>
      </c>
      <c r="E40" s="1671" t="s">
        <v>828</v>
      </c>
      <c r="F40" s="1671" t="s">
        <v>829</v>
      </c>
      <c r="G40" s="1677">
        <v>0.10539999999999999</v>
      </c>
      <c r="H40" s="1678">
        <v>0.1031</v>
      </c>
      <c r="I40" s="1643" t="s">
        <v>912</v>
      </c>
    </row>
    <row r="41" spans="1:9" s="119" customFormat="1" ht="17" thickBot="1">
      <c r="A41" s="427" t="s">
        <v>100</v>
      </c>
      <c r="B41" s="1703" t="s">
        <v>101</v>
      </c>
      <c r="C41" s="1704">
        <v>0.1111</v>
      </c>
      <c r="D41" s="1705">
        <v>0.1123</v>
      </c>
      <c r="E41" s="1685" t="s">
        <v>102</v>
      </c>
      <c r="F41" s="1685" t="s">
        <v>830</v>
      </c>
      <c r="G41" s="1686">
        <v>0.11219999999999999</v>
      </c>
      <c r="H41" s="1687">
        <v>0.1123</v>
      </c>
      <c r="I41" s="1661" t="s">
        <v>913</v>
      </c>
    </row>
    <row r="42" spans="1:9" ht="16">
      <c r="A42" s="1002" t="s">
        <v>103</v>
      </c>
      <c r="B42" s="1693"/>
      <c r="C42" s="1694"/>
      <c r="D42" s="1695"/>
      <c r="E42" s="1671"/>
      <c r="F42" s="1671"/>
      <c r="G42" s="1699"/>
      <c r="H42" s="1706"/>
      <c r="I42" s="1707"/>
    </row>
    <row r="43" spans="1:9" ht="16.5">
      <c r="A43" s="1008" t="s">
        <v>98</v>
      </c>
      <c r="B43" s="1700">
        <v>0.15939999999999999</v>
      </c>
      <c r="C43" s="1701">
        <v>0.1787</v>
      </c>
      <c r="D43" s="1702">
        <v>0.17219999999999999</v>
      </c>
      <c r="E43" s="1671" t="s">
        <v>104</v>
      </c>
      <c r="F43" s="1671" t="s">
        <v>105</v>
      </c>
      <c r="G43" s="1677">
        <v>0.15939999999999999</v>
      </c>
      <c r="H43" s="1678">
        <v>0.17219999999999999</v>
      </c>
      <c r="I43" s="1643" t="s">
        <v>914</v>
      </c>
    </row>
    <row r="44" spans="1:9" s="46" customFormat="1" ht="16.5">
      <c r="A44" s="1008" t="s">
        <v>99</v>
      </c>
      <c r="B44" s="1700">
        <v>0.13830000000000001</v>
      </c>
      <c r="C44" s="1701">
        <v>0.14480000000000001</v>
      </c>
      <c r="D44" s="1702">
        <v>0.14660000000000001</v>
      </c>
      <c r="E44" s="1671" t="s">
        <v>106</v>
      </c>
      <c r="F44" s="1671" t="s">
        <v>107</v>
      </c>
      <c r="G44" s="1677">
        <v>0.13830000000000001</v>
      </c>
      <c r="H44" s="1678">
        <v>0.14660000000000001</v>
      </c>
      <c r="I44" s="1643" t="s">
        <v>915</v>
      </c>
    </row>
    <row r="45" spans="1:9" s="3" customFormat="1" ht="17" thickBot="1">
      <c r="A45" s="427" t="s">
        <v>100</v>
      </c>
      <c r="B45" s="1703">
        <v>0.1454</v>
      </c>
      <c r="C45" s="1704">
        <v>0.14879999999999999</v>
      </c>
      <c r="D45" s="1705">
        <v>0.15260000000000001</v>
      </c>
      <c r="E45" s="1685" t="s">
        <v>108</v>
      </c>
      <c r="F45" s="1685" t="s">
        <v>109</v>
      </c>
      <c r="G45" s="1677">
        <v>0.1454</v>
      </c>
      <c r="H45" s="1678">
        <v>0.15260000000000001</v>
      </c>
      <c r="I45" s="1643" t="s">
        <v>916</v>
      </c>
    </row>
    <row r="46" spans="1:9" s="15" customFormat="1" ht="15" thickBot="1">
      <c r="A46" s="271" t="s">
        <v>110</v>
      </c>
      <c r="B46" s="1708">
        <v>38219</v>
      </c>
      <c r="C46" s="1709">
        <v>36233</v>
      </c>
      <c r="D46" s="1710">
        <v>35776</v>
      </c>
      <c r="E46" s="1711">
        <v>-1.2999999999999999E-2</v>
      </c>
      <c r="F46" s="1711">
        <v>-6.4000000000000001E-2</v>
      </c>
      <c r="G46" s="1712">
        <v>38219</v>
      </c>
      <c r="H46" s="1713">
        <v>35776</v>
      </c>
      <c r="I46" s="1714">
        <v>-6.4000000000000001E-2</v>
      </c>
    </row>
    <row r="47" spans="1:9" s="777" customFormat="1">
      <c r="A47" s="337" t="s">
        <v>111</v>
      </c>
      <c r="B47" s="1715"/>
      <c r="C47" s="1716"/>
      <c r="D47" s="1717"/>
      <c r="E47" s="1718"/>
      <c r="F47" s="1718"/>
      <c r="G47" s="1641"/>
      <c r="H47" s="1642"/>
      <c r="I47" s="1643"/>
    </row>
    <row r="48" spans="1:9" s="46" customFormat="1" ht="14.25" customHeight="1">
      <c r="A48" s="85" t="s">
        <v>112</v>
      </c>
      <c r="B48" s="1719">
        <v>94382</v>
      </c>
      <c r="C48" s="1720">
        <v>94382</v>
      </c>
      <c r="D48" s="1721">
        <v>94382</v>
      </c>
      <c r="E48" s="1722">
        <v>0</v>
      </c>
      <c r="F48" s="1722">
        <v>0</v>
      </c>
      <c r="G48" s="1641">
        <v>94382</v>
      </c>
      <c r="H48" s="1642">
        <v>94382</v>
      </c>
      <c r="I48" s="1643">
        <v>0</v>
      </c>
    </row>
    <row r="49" spans="1:9" s="46" customFormat="1" ht="17">
      <c r="A49" s="90" t="s">
        <v>113</v>
      </c>
      <c r="B49" s="1719">
        <v>14977</v>
      </c>
      <c r="C49" s="1720">
        <v>14872</v>
      </c>
      <c r="D49" s="1721">
        <v>14866</v>
      </c>
      <c r="E49" s="1722">
        <v>0</v>
      </c>
      <c r="F49" s="1722">
        <v>-7.0000000000000001E-3</v>
      </c>
      <c r="G49" s="1641">
        <v>14977</v>
      </c>
      <c r="H49" s="1642">
        <v>14866</v>
      </c>
      <c r="I49" s="1643">
        <v>-7.0000000000000001E-3</v>
      </c>
    </row>
    <row r="50" spans="1:9" s="3" customFormat="1" ht="15" thickBot="1">
      <c r="A50" s="427" t="s">
        <v>114</v>
      </c>
      <c r="B50" s="1664">
        <v>79405</v>
      </c>
      <c r="C50" s="1723">
        <v>79510</v>
      </c>
      <c r="D50" s="1724">
        <v>79516</v>
      </c>
      <c r="E50" s="1725">
        <v>0</v>
      </c>
      <c r="F50" s="1725">
        <v>1E-3</v>
      </c>
      <c r="G50" s="1668">
        <v>79405</v>
      </c>
      <c r="H50" s="1669">
        <v>79516</v>
      </c>
      <c r="I50" s="1661">
        <v>1E-3</v>
      </c>
    </row>
    <row r="51" spans="1:9">
      <c r="A51" s="88"/>
      <c r="B51" s="88"/>
      <c r="C51" s="88"/>
      <c r="D51" s="88"/>
      <c r="E51" s="88"/>
    </row>
    <row r="52" spans="1:9">
      <c r="A52" s="88"/>
      <c r="B52" s="88"/>
      <c r="C52" s="88"/>
      <c r="D52" s="88"/>
      <c r="E52" s="88"/>
    </row>
    <row r="53" spans="1:9" ht="29.5" customHeight="1">
      <c r="A53" s="1738" t="s">
        <v>115</v>
      </c>
      <c r="B53" s="1738"/>
      <c r="C53" s="1738"/>
      <c r="D53" s="1738"/>
      <c r="E53" s="1738"/>
    </row>
    <row r="54" spans="1:9">
      <c r="A54" s="95" t="s">
        <v>116</v>
      </c>
      <c r="B54" s="95"/>
      <c r="C54" s="95"/>
      <c r="D54" s="95"/>
      <c r="E54" s="95"/>
    </row>
    <row r="55" spans="1:9">
      <c r="A55" s="95" t="s">
        <v>117</v>
      </c>
      <c r="B55" s="95"/>
      <c r="C55" s="95"/>
      <c r="D55" s="95"/>
      <c r="E55" s="95"/>
    </row>
    <row r="56" spans="1:9" ht="56.5" customHeight="1">
      <c r="A56" s="1738" t="s">
        <v>118</v>
      </c>
      <c r="B56" s="1738"/>
      <c r="C56" s="1738"/>
      <c r="D56" s="1738"/>
      <c r="E56" s="1738"/>
    </row>
    <row r="57" spans="1:9" ht="15" customHeight="1">
      <c r="A57" s="95" t="s">
        <v>119</v>
      </c>
      <c r="B57" s="95"/>
      <c r="C57" s="95"/>
      <c r="D57" s="95"/>
      <c r="E57" s="95"/>
    </row>
    <row r="58" spans="1:9" ht="15" customHeight="1">
      <c r="A58" s="95" t="s">
        <v>120</v>
      </c>
      <c r="B58" s="95"/>
      <c r="C58" s="95"/>
      <c r="D58" s="95"/>
      <c r="E58" s="95"/>
    </row>
    <row r="59" spans="1:9" ht="15" customHeight="1">
      <c r="A59" s="95" t="s">
        <v>121</v>
      </c>
      <c r="B59" s="95"/>
      <c r="C59" s="95"/>
      <c r="D59" s="95"/>
      <c r="E59" s="95"/>
    </row>
    <row r="60" spans="1:9" ht="15" customHeight="1">
      <c r="A60" s="95" t="s">
        <v>122</v>
      </c>
      <c r="B60" s="95"/>
      <c r="C60" s="95"/>
      <c r="D60" s="95"/>
      <c r="E60" s="95"/>
    </row>
    <row r="61" spans="1:9" ht="59.5" customHeight="1">
      <c r="A61" s="1738" t="s">
        <v>123</v>
      </c>
      <c r="B61" s="1738"/>
      <c r="C61" s="1738"/>
      <c r="D61" s="1738"/>
      <c r="E61" s="1738"/>
    </row>
    <row r="62" spans="1:9" ht="28.15" customHeight="1">
      <c r="A62" s="1738" t="s">
        <v>124</v>
      </c>
      <c r="B62" s="1738"/>
      <c r="C62" s="1738"/>
      <c r="D62" s="1738"/>
      <c r="E62" s="1738"/>
    </row>
    <row r="63" spans="1:9" ht="43.15" customHeight="1">
      <c r="A63" s="1738" t="s">
        <v>125</v>
      </c>
      <c r="B63" s="1738"/>
      <c r="C63" s="1738"/>
      <c r="D63" s="1738"/>
      <c r="E63" s="1738"/>
    </row>
    <row r="64" spans="1:9" ht="15" customHeight="1">
      <c r="A64" s="1009" t="s">
        <v>126</v>
      </c>
      <c r="B64" s="1009"/>
      <c r="C64" s="1009"/>
      <c r="D64" s="1009"/>
      <c r="E64" s="1009"/>
    </row>
    <row r="65" spans="1:5" ht="29.25" customHeight="1">
      <c r="A65" s="11"/>
      <c r="B65" s="974"/>
      <c r="C65" s="974"/>
      <c r="D65" s="974"/>
      <c r="E65" s="974"/>
    </row>
    <row r="66" spans="1:5" ht="15" customHeight="1">
      <c r="A66" s="29"/>
      <c r="B66" s="30"/>
      <c r="C66" s="30"/>
      <c r="D66" s="30"/>
      <c r="E66" s="30"/>
    </row>
    <row r="67" spans="1:5" ht="15" customHeight="1">
      <c r="A67" s="29"/>
      <c r="B67" s="30"/>
      <c r="C67" s="30"/>
      <c r="D67" s="30"/>
      <c r="E67" s="30"/>
    </row>
    <row r="68" spans="1:5">
      <c r="A68" s="11"/>
      <c r="B68" s="974"/>
      <c r="C68" s="974"/>
      <c r="D68" s="974"/>
      <c r="E68" s="974"/>
    </row>
  </sheetData>
  <mergeCells count="8">
    <mergeCell ref="A63:E63"/>
    <mergeCell ref="A53:E53"/>
    <mergeCell ref="A56:E56"/>
    <mergeCell ref="G1:H1"/>
    <mergeCell ref="B1:D1"/>
    <mergeCell ref="E1:F1"/>
    <mergeCell ref="A61:E61"/>
    <mergeCell ref="A62:E62"/>
  </mergeCells>
  <hyperlinks>
    <hyperlink ref="A3" location="Index!A1" display="Back to index" xr:uid="{9F8830D6-DB36-4B11-B8CF-586A519BD59D}"/>
  </hyperlink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93B07-AB63-894C-BDF3-5864C1C8DE6E}">
  <sheetPr>
    <tabColor theme="2" tint="-0.249977111117893"/>
  </sheetPr>
  <dimension ref="A1:AD67"/>
  <sheetViews>
    <sheetView showGridLines="0" topLeftCell="O1" zoomScale="82" zoomScaleNormal="70" workbookViewId="0">
      <selection activeCell="S9" sqref="S9"/>
    </sheetView>
  </sheetViews>
  <sheetFormatPr baseColWidth="10" defaultColWidth="11.453125" defaultRowHeight="14.5"/>
  <cols>
    <col min="1" max="1" width="5.26953125" customWidth="1"/>
    <col min="3" max="3" width="47.54296875" customWidth="1"/>
    <col min="4" max="6" width="12.26953125" bestFit="1" customWidth="1"/>
    <col min="7" max="8" width="11.54296875" bestFit="1" customWidth="1"/>
    <col min="14" max="14" width="35.1796875" customWidth="1"/>
    <col min="22" max="22" width="13.453125" bestFit="1" customWidth="1"/>
    <col min="25" max="25" width="59" customWidth="1"/>
  </cols>
  <sheetData>
    <row r="1" spans="1:30">
      <c r="A1" s="1748" t="s">
        <v>648</v>
      </c>
      <c r="B1" s="1748"/>
      <c r="C1" s="1748"/>
      <c r="D1" s="1748"/>
      <c r="E1" s="1748"/>
      <c r="F1" s="1748"/>
      <c r="G1" s="1748"/>
      <c r="H1" s="1748"/>
      <c r="K1" s="50"/>
      <c r="L1" s="1912" t="s">
        <v>648</v>
      </c>
      <c r="M1" s="1912"/>
      <c r="N1" s="1912"/>
      <c r="O1" s="1912"/>
      <c r="P1" s="1912"/>
      <c r="Q1" s="1912"/>
      <c r="R1" s="1912"/>
      <c r="S1" s="1912"/>
      <c r="T1" s="7"/>
      <c r="U1" s="7"/>
      <c r="V1" s="1"/>
      <c r="Y1" s="1836" t="s">
        <v>648</v>
      </c>
      <c r="Z1" s="1836"/>
      <c r="AA1" s="1836"/>
      <c r="AB1" s="1836"/>
      <c r="AC1" s="1"/>
      <c r="AD1" s="1"/>
    </row>
    <row r="2" spans="1:30">
      <c r="A2" s="1836" t="s">
        <v>556</v>
      </c>
      <c r="B2" s="1836"/>
      <c r="C2" s="1836"/>
      <c r="D2" s="1836"/>
      <c r="E2" s="1836"/>
      <c r="F2" s="1836"/>
      <c r="G2" s="1836"/>
      <c r="H2" s="1836"/>
      <c r="K2" s="50"/>
      <c r="L2" s="1912" t="s">
        <v>557</v>
      </c>
      <c r="M2" s="1912"/>
      <c r="N2" s="1912"/>
      <c r="O2" s="1912"/>
      <c r="P2" s="1912"/>
      <c r="Q2" s="1912"/>
      <c r="R2" s="1912"/>
      <c r="S2" s="1912"/>
      <c r="T2" s="7"/>
      <c r="U2" s="7"/>
      <c r="V2" s="1"/>
      <c r="Y2" s="1836" t="s">
        <v>649</v>
      </c>
      <c r="Z2" s="1836"/>
      <c r="AA2" s="1836"/>
      <c r="AB2" s="1836"/>
      <c r="AC2" s="1"/>
      <c r="AD2" s="1"/>
    </row>
    <row r="3" spans="1:30">
      <c r="A3" s="1836" t="s">
        <v>558</v>
      </c>
      <c r="B3" s="1836"/>
      <c r="C3" s="1836"/>
      <c r="D3" s="1836"/>
      <c r="E3" s="1836"/>
      <c r="F3" s="1836"/>
      <c r="G3" s="1836"/>
      <c r="H3" s="1836"/>
      <c r="K3" s="50"/>
      <c r="L3" s="1912" t="s">
        <v>559</v>
      </c>
      <c r="M3" s="1912"/>
      <c r="N3" s="1912"/>
      <c r="O3" s="1912"/>
      <c r="P3" s="1912"/>
      <c r="Q3" s="1912"/>
      <c r="R3" s="1912"/>
      <c r="S3" s="1912"/>
      <c r="T3" s="7"/>
      <c r="U3" s="7"/>
      <c r="V3" s="1"/>
      <c r="Y3" s="86"/>
      <c r="Z3" s="87"/>
      <c r="AA3" s="87"/>
      <c r="AB3" s="87"/>
      <c r="AC3" s="1"/>
      <c r="AD3" s="1"/>
    </row>
    <row r="4" spans="1:30" ht="15" thickBot="1">
      <c r="A4" s="55" t="s">
        <v>128</v>
      </c>
      <c r="B4" s="936"/>
      <c r="C4" s="936"/>
      <c r="D4" s="936"/>
      <c r="E4" s="936"/>
      <c r="F4" s="936"/>
      <c r="G4" s="936"/>
      <c r="H4" s="936"/>
      <c r="K4" s="50"/>
      <c r="L4" s="48" t="s">
        <v>128</v>
      </c>
      <c r="M4" s="1007"/>
      <c r="N4" s="1007"/>
      <c r="O4" s="1007"/>
      <c r="P4" s="1007"/>
      <c r="Q4" s="1007"/>
      <c r="R4" s="1007"/>
      <c r="S4" s="1007"/>
      <c r="T4" s="7"/>
      <c r="U4" s="7"/>
      <c r="V4" s="1"/>
      <c r="Y4" s="55" t="s">
        <v>128</v>
      </c>
      <c r="Z4" s="87"/>
      <c r="AA4" s="87"/>
      <c r="AB4" s="87"/>
      <c r="AC4" s="1"/>
      <c r="AD4" s="1"/>
    </row>
    <row r="5" spans="1:30">
      <c r="A5" s="936"/>
      <c r="B5" s="936"/>
      <c r="C5" s="936"/>
      <c r="D5" s="1769" t="s">
        <v>156</v>
      </c>
      <c r="E5" s="1798"/>
      <c r="F5" s="1770"/>
      <c r="G5" s="1903" t="s">
        <v>29</v>
      </c>
      <c r="H5" s="1904"/>
      <c r="K5" s="50"/>
      <c r="L5" s="1096"/>
      <c r="M5" s="1096"/>
      <c r="N5" s="1097"/>
      <c r="O5" s="1887" t="s">
        <v>28</v>
      </c>
      <c r="P5" s="1888"/>
      <c r="Q5" s="1889"/>
      <c r="R5" s="1890" t="s">
        <v>29</v>
      </c>
      <c r="S5" s="1891"/>
      <c r="T5" s="1831" t="s">
        <v>917</v>
      </c>
      <c r="U5" s="1832"/>
      <c r="V5" s="1351" t="s">
        <v>29</v>
      </c>
      <c r="Y5" s="1099"/>
      <c r="Z5" s="1917" t="s">
        <v>28</v>
      </c>
      <c r="AA5" s="1918"/>
      <c r="AB5" s="1918"/>
      <c r="AC5" s="1831" t="s">
        <v>917</v>
      </c>
      <c r="AD5" s="1832"/>
    </row>
    <row r="6" spans="1:30" ht="15" thickBot="1">
      <c r="A6" s="1892"/>
      <c r="B6" s="1892"/>
      <c r="C6" s="1893"/>
      <c r="D6" s="259">
        <v>43983</v>
      </c>
      <c r="E6" s="260">
        <v>44256</v>
      </c>
      <c r="F6" s="261">
        <v>44348</v>
      </c>
      <c r="G6" s="1010" t="s">
        <v>34</v>
      </c>
      <c r="H6" s="228" t="s">
        <v>35</v>
      </c>
      <c r="K6" s="49"/>
      <c r="L6" s="1919"/>
      <c r="M6" s="1919"/>
      <c r="N6" s="1920"/>
      <c r="O6" s="1100" t="s">
        <v>31</v>
      </c>
      <c r="P6" s="1101" t="s">
        <v>32</v>
      </c>
      <c r="Q6" s="1102" t="s">
        <v>33</v>
      </c>
      <c r="R6" s="1101" t="s">
        <v>34</v>
      </c>
      <c r="S6" s="1102" t="s">
        <v>35</v>
      </c>
      <c r="T6" s="1425">
        <v>43983</v>
      </c>
      <c r="U6" s="1426">
        <v>44348</v>
      </c>
      <c r="V6" s="1520" t="s">
        <v>896</v>
      </c>
      <c r="Y6" s="1103"/>
      <c r="Z6" s="1104" t="s">
        <v>31</v>
      </c>
      <c r="AA6" s="1105" t="s">
        <v>32</v>
      </c>
      <c r="AB6" s="1106" t="s">
        <v>33</v>
      </c>
      <c r="AC6" s="1425">
        <v>43983</v>
      </c>
      <c r="AD6" s="1426">
        <v>44348</v>
      </c>
    </row>
    <row r="7" spans="1:30">
      <c r="A7" s="1861" t="s">
        <v>560</v>
      </c>
      <c r="B7" s="1862"/>
      <c r="C7" s="1863"/>
      <c r="D7" s="56"/>
      <c r="E7" s="57"/>
      <c r="F7" s="58"/>
      <c r="G7" s="59"/>
      <c r="H7" s="60"/>
      <c r="K7" s="50"/>
      <c r="L7" s="1921" t="s">
        <v>561</v>
      </c>
      <c r="M7" s="1922"/>
      <c r="N7" s="1923"/>
      <c r="O7" s="1107"/>
      <c r="P7" s="1108"/>
      <c r="Q7" s="1109"/>
      <c r="R7" s="1107"/>
      <c r="S7" s="1109"/>
      <c r="T7" s="1529"/>
      <c r="U7" s="1522"/>
      <c r="V7" s="1530"/>
      <c r="Y7" s="1110" t="s">
        <v>52</v>
      </c>
      <c r="Z7" s="1111"/>
      <c r="AA7" s="1112"/>
      <c r="AB7" s="1113"/>
      <c r="AD7" s="1537"/>
    </row>
    <row r="8" spans="1:30" ht="17">
      <c r="A8" s="1851" t="s">
        <v>650</v>
      </c>
      <c r="B8" s="1852"/>
      <c r="C8" s="1853"/>
      <c r="D8" s="61"/>
      <c r="E8" s="62"/>
      <c r="F8" s="63"/>
      <c r="G8" s="64"/>
      <c r="H8" s="65"/>
      <c r="K8" s="50"/>
      <c r="L8" s="1114"/>
      <c r="M8" s="1901" t="s">
        <v>563</v>
      </c>
      <c r="N8" s="1902"/>
      <c r="O8" s="1115">
        <v>2325119</v>
      </c>
      <c r="P8" s="1116">
        <v>2407997</v>
      </c>
      <c r="Q8" s="1117">
        <v>2446731</v>
      </c>
      <c r="R8" s="1118">
        <v>1.6E-2</v>
      </c>
      <c r="S8" s="1119">
        <v>5.1999999999999998E-2</v>
      </c>
      <c r="T8" s="1529">
        <v>5089042</v>
      </c>
      <c r="U8" s="1522">
        <v>4854728</v>
      </c>
      <c r="V8" s="1530">
        <v>-4.5999999999999999E-2</v>
      </c>
      <c r="Y8" s="1120" t="s">
        <v>857</v>
      </c>
      <c r="Z8" s="1121">
        <v>-7.0999999999999994E-2</v>
      </c>
      <c r="AA8" s="1122">
        <v>6.7000000000000004E-2</v>
      </c>
      <c r="AB8" s="1123">
        <v>7.0000000000000007E-2</v>
      </c>
      <c r="AC8" s="1536">
        <v>-5.5E-2</v>
      </c>
      <c r="AD8" s="1537">
        <v>0.13700000000000001</v>
      </c>
    </row>
    <row r="9" spans="1:30" ht="17">
      <c r="A9" s="66"/>
      <c r="B9" s="1849" t="s">
        <v>564</v>
      </c>
      <c r="C9" s="1850"/>
      <c r="D9" s="67">
        <v>5041371</v>
      </c>
      <c r="E9" s="68">
        <v>5227840</v>
      </c>
      <c r="F9" s="69">
        <v>6919815</v>
      </c>
      <c r="G9" s="926">
        <v>0.32400000000000001</v>
      </c>
      <c r="H9" s="939">
        <v>0.373</v>
      </c>
      <c r="K9" s="50"/>
      <c r="L9" s="1124"/>
      <c r="M9" s="1901" t="s">
        <v>651</v>
      </c>
      <c r="N9" s="1902"/>
      <c r="O9" s="1115">
        <v>-636317</v>
      </c>
      <c r="P9" s="1116">
        <v>-555008</v>
      </c>
      <c r="Q9" s="1117">
        <v>-438943</v>
      </c>
      <c r="R9" s="1118">
        <v>-0.20899999999999999</v>
      </c>
      <c r="S9" s="1119">
        <v>-0.31</v>
      </c>
      <c r="T9" s="1529">
        <v>-1297065</v>
      </c>
      <c r="U9" s="1522">
        <v>-993951</v>
      </c>
      <c r="V9" s="1530">
        <v>-0.23400000000000001</v>
      </c>
      <c r="Y9" s="1120" t="s">
        <v>858</v>
      </c>
      <c r="Z9" s="1118">
        <v>-1.7000000000000001E-2</v>
      </c>
      <c r="AA9" s="1125">
        <v>1.4999999999999999E-2</v>
      </c>
      <c r="AB9" s="1119">
        <v>1.6E-2</v>
      </c>
      <c r="AC9" s="1538">
        <v>-7.0000000000000001E-3</v>
      </c>
      <c r="AD9" s="1539">
        <v>1.6E-2</v>
      </c>
    </row>
    <row r="10" spans="1:30" ht="17">
      <c r="A10" s="66"/>
      <c r="B10" s="1849" t="s">
        <v>565</v>
      </c>
      <c r="C10" s="1850"/>
      <c r="D10" s="67">
        <v>26863958</v>
      </c>
      <c r="E10" s="68">
        <v>30566460</v>
      </c>
      <c r="F10" s="69">
        <v>26482164</v>
      </c>
      <c r="G10" s="926">
        <v>-0.13400000000000001</v>
      </c>
      <c r="H10" s="939">
        <v>-1.4E-2</v>
      </c>
      <c r="K10" s="50"/>
      <c r="L10" s="1114"/>
      <c r="M10" s="1924" t="s">
        <v>272</v>
      </c>
      <c r="N10" s="1925"/>
      <c r="O10" s="1126">
        <v>1688802</v>
      </c>
      <c r="P10" s="1127">
        <v>1852989</v>
      </c>
      <c r="Q10" s="1128">
        <v>2007788</v>
      </c>
      <c r="R10" s="1129">
        <v>8.4000000000000005E-2</v>
      </c>
      <c r="S10" s="1130">
        <v>0.189</v>
      </c>
      <c r="T10" s="1531">
        <v>3791977</v>
      </c>
      <c r="U10" s="1523">
        <v>3860777</v>
      </c>
      <c r="V10" s="1532">
        <v>1.7999999999999999E-2</v>
      </c>
      <c r="Y10" s="1120" t="s">
        <v>859</v>
      </c>
      <c r="Z10" s="1118">
        <v>-0.183</v>
      </c>
      <c r="AA10" s="1125">
        <v>0.16600000000000001</v>
      </c>
      <c r="AB10" s="1119">
        <v>0.17199999999999999</v>
      </c>
      <c r="AC10" s="1538">
        <v>-6.9000000000000006E-2</v>
      </c>
      <c r="AD10" s="1539">
        <v>0.16600000000000001</v>
      </c>
    </row>
    <row r="11" spans="1:30" ht="17">
      <c r="A11" s="1909" t="s">
        <v>566</v>
      </c>
      <c r="B11" s="1910"/>
      <c r="C11" s="1911"/>
      <c r="D11" s="72">
        <v>31905329</v>
      </c>
      <c r="E11" s="73">
        <v>35794300</v>
      </c>
      <c r="F11" s="74">
        <v>33401979</v>
      </c>
      <c r="G11" s="940">
        <v>-6.7000000000000004E-2</v>
      </c>
      <c r="H11" s="941">
        <v>4.7E-2</v>
      </c>
      <c r="K11" s="50"/>
      <c r="L11" s="1905"/>
      <c r="M11" s="1901"/>
      <c r="N11" s="1902"/>
      <c r="O11" s="1131"/>
      <c r="P11" s="1132"/>
      <c r="Q11" s="1133"/>
      <c r="R11" s="1129"/>
      <c r="S11" s="1130"/>
      <c r="T11" s="1124" t="s">
        <v>199</v>
      </c>
      <c r="U11" s="1140" t="s">
        <v>199</v>
      </c>
      <c r="V11" s="1533"/>
      <c r="Y11" s="1120" t="s">
        <v>860</v>
      </c>
      <c r="Z11" s="1118">
        <v>3.6299999999999999E-2</v>
      </c>
      <c r="AA11" s="1125">
        <v>3.8199999999999998E-2</v>
      </c>
      <c r="AB11" s="1119">
        <v>4.1200000000000001E-2</v>
      </c>
      <c r="AC11" s="1538">
        <v>4.7399999999999998E-2</v>
      </c>
      <c r="AD11" s="1539">
        <v>4.02E-2</v>
      </c>
    </row>
    <row r="12" spans="1:30" ht="17">
      <c r="A12" s="1848"/>
      <c r="B12" s="1849"/>
      <c r="C12" s="1850"/>
      <c r="D12" s="61"/>
      <c r="E12" s="62"/>
      <c r="F12" s="63"/>
      <c r="G12" s="926"/>
      <c r="H12" s="939"/>
      <c r="K12" s="50"/>
      <c r="L12" s="1905" t="s">
        <v>652</v>
      </c>
      <c r="M12" s="1901"/>
      <c r="N12" s="1902"/>
      <c r="O12" s="1115">
        <v>-2425753</v>
      </c>
      <c r="P12" s="1116">
        <v>-585257</v>
      </c>
      <c r="Q12" s="1117">
        <v>-480116</v>
      </c>
      <c r="R12" s="1118">
        <v>-0.18</v>
      </c>
      <c r="S12" s="1119">
        <v>-0.80200000000000005</v>
      </c>
      <c r="T12" s="1529">
        <v>-3766728</v>
      </c>
      <c r="U12" s="1522">
        <v>-1065373</v>
      </c>
      <c r="V12" s="1530">
        <v>-0.71699999999999997</v>
      </c>
      <c r="Y12" s="1134" t="s">
        <v>861</v>
      </c>
      <c r="Z12" s="1118">
        <v>-1.55E-2</v>
      </c>
      <c r="AA12" s="1125">
        <v>2.7400000000000001E-2</v>
      </c>
      <c r="AB12" s="1119">
        <v>3.2800000000000003E-2</v>
      </c>
      <c r="AC12" s="1538">
        <v>1.1000000000000001E-3</v>
      </c>
      <c r="AD12" s="1539">
        <v>3.0499999999999999E-2</v>
      </c>
    </row>
    <row r="13" spans="1:30" ht="30.65" customHeight="1">
      <c r="A13" s="1894" t="s">
        <v>162</v>
      </c>
      <c r="B13" s="1895"/>
      <c r="C13" s="1896"/>
      <c r="D13" s="72">
        <v>1987570</v>
      </c>
      <c r="E13" s="73">
        <v>772790</v>
      </c>
      <c r="F13" s="74">
        <v>544937</v>
      </c>
      <c r="G13" s="940">
        <v>-0.29499999999999998</v>
      </c>
      <c r="H13" s="941">
        <v>-0.72599999999999998</v>
      </c>
      <c r="K13" s="50"/>
      <c r="L13" s="1905" t="s">
        <v>222</v>
      </c>
      <c r="M13" s="1901"/>
      <c r="N13" s="1902"/>
      <c r="O13" s="1115">
        <v>16184</v>
      </c>
      <c r="P13" s="1116">
        <v>61096</v>
      </c>
      <c r="Q13" s="1117">
        <v>73023</v>
      </c>
      <c r="R13" s="1118">
        <v>0.19500000000000001</v>
      </c>
      <c r="S13" s="1119">
        <v>3.512</v>
      </c>
      <c r="T13" s="1529">
        <v>60138</v>
      </c>
      <c r="U13" s="1522">
        <v>134119</v>
      </c>
      <c r="V13" s="1530">
        <v>1.23</v>
      </c>
      <c r="Y13" s="1134" t="s">
        <v>862</v>
      </c>
      <c r="Z13" s="1118">
        <v>1.5100000000000001E-2</v>
      </c>
      <c r="AA13" s="1125">
        <v>1.26E-2</v>
      </c>
      <c r="AB13" s="1119">
        <v>9.9000000000000008E-3</v>
      </c>
      <c r="AC13" s="1538">
        <v>1.8100000000000002E-2</v>
      </c>
      <c r="AD13" s="1539">
        <v>1.14E-2</v>
      </c>
    </row>
    <row r="14" spans="1:30">
      <c r="A14" s="1851"/>
      <c r="B14" s="1852"/>
      <c r="C14" s="1853"/>
      <c r="D14" s="75"/>
      <c r="E14" s="76"/>
      <c r="F14" s="77"/>
      <c r="G14" s="940"/>
      <c r="H14" s="941"/>
      <c r="K14" s="50"/>
      <c r="L14" s="1906" t="s">
        <v>220</v>
      </c>
      <c r="M14" s="1907"/>
      <c r="N14" s="1908"/>
      <c r="O14" s="1126">
        <v>-2409569</v>
      </c>
      <c r="P14" s="1127">
        <v>-524161</v>
      </c>
      <c r="Q14" s="1128">
        <v>-407093</v>
      </c>
      <c r="R14" s="1129">
        <v>-0.223</v>
      </c>
      <c r="S14" s="1130">
        <v>-0.83099999999999996</v>
      </c>
      <c r="T14" s="1531">
        <v>-3706590</v>
      </c>
      <c r="U14" s="1523">
        <v>-931254</v>
      </c>
      <c r="V14" s="1532">
        <v>-0.749</v>
      </c>
      <c r="Y14" s="1135"/>
      <c r="Z14" s="1118"/>
      <c r="AA14" s="1125"/>
      <c r="AB14" s="1119"/>
      <c r="AC14" s="1540"/>
      <c r="AD14" s="1541"/>
    </row>
    <row r="15" spans="1:30">
      <c r="A15" s="1851" t="s">
        <v>568</v>
      </c>
      <c r="B15" s="1852"/>
      <c r="C15" s="1853"/>
      <c r="D15" s="72">
        <v>1630272</v>
      </c>
      <c r="E15" s="73">
        <v>3549042</v>
      </c>
      <c r="F15" s="74">
        <v>2118559</v>
      </c>
      <c r="G15" s="940">
        <v>-0.40300000000000002</v>
      </c>
      <c r="H15" s="941">
        <v>0.3</v>
      </c>
      <c r="K15" s="50"/>
      <c r="L15" s="1914"/>
      <c r="M15" s="1915"/>
      <c r="N15" s="1916"/>
      <c r="O15" s="1121"/>
      <c r="P15" s="1122"/>
      <c r="Q15" s="1123"/>
      <c r="R15" s="1118"/>
      <c r="S15" s="1119"/>
      <c r="T15" s="1114" t="s">
        <v>199</v>
      </c>
      <c r="U15" s="1283" t="s">
        <v>199</v>
      </c>
      <c r="V15" s="1526"/>
      <c r="Y15" s="1136" t="s">
        <v>653</v>
      </c>
      <c r="Z15" s="1118"/>
      <c r="AA15" s="1125"/>
      <c r="AB15" s="1119"/>
      <c r="AC15" s="1540"/>
      <c r="AD15" s="1541"/>
    </row>
    <row r="16" spans="1:30" ht="15" customHeight="1">
      <c r="A16" s="1851" t="s">
        <v>654</v>
      </c>
      <c r="B16" s="1852"/>
      <c r="C16" s="1853"/>
      <c r="D16" s="72">
        <v>18724601</v>
      </c>
      <c r="E16" s="73">
        <v>31556758</v>
      </c>
      <c r="F16" s="74">
        <v>25735158</v>
      </c>
      <c r="G16" s="940">
        <v>-0.184</v>
      </c>
      <c r="H16" s="941">
        <v>0.374</v>
      </c>
      <c r="K16" s="50"/>
      <c r="L16" s="1906" t="s">
        <v>569</v>
      </c>
      <c r="M16" s="1907"/>
      <c r="N16" s="1908"/>
      <c r="O16" s="1126">
        <v>-720767</v>
      </c>
      <c r="P16" s="1127">
        <v>1328828</v>
      </c>
      <c r="Q16" s="1128">
        <v>1600695</v>
      </c>
      <c r="R16" s="1129">
        <v>0.20499999999999999</v>
      </c>
      <c r="S16" s="1130">
        <v>-3.2210000000000001</v>
      </c>
      <c r="T16" s="1531">
        <v>85387</v>
      </c>
      <c r="U16" s="1523">
        <v>2929523</v>
      </c>
      <c r="V16" s="1206" t="s">
        <v>303</v>
      </c>
      <c r="Y16" s="1120" t="s">
        <v>245</v>
      </c>
      <c r="Z16" s="1118">
        <v>3.0300000000000001E-2</v>
      </c>
      <c r="AA16" s="1125">
        <v>3.7100000000000001E-2</v>
      </c>
      <c r="AB16" s="1119">
        <v>3.6799999999999999E-2</v>
      </c>
      <c r="AC16" s="1538">
        <v>3.0300000000000001E-2</v>
      </c>
      <c r="AD16" s="1539">
        <v>3.6799999999999999E-2</v>
      </c>
    </row>
    <row r="17" spans="1:30">
      <c r="A17" s="1851" t="s">
        <v>165</v>
      </c>
      <c r="B17" s="1852"/>
      <c r="C17" s="1853"/>
      <c r="D17" s="72">
        <v>4280002</v>
      </c>
      <c r="E17" s="73">
        <v>5466463</v>
      </c>
      <c r="F17" s="74">
        <v>7366267</v>
      </c>
      <c r="G17" s="940">
        <v>0.34799999999999998</v>
      </c>
      <c r="H17" s="941">
        <v>0.72099999999999997</v>
      </c>
      <c r="K17" s="50"/>
      <c r="L17" s="1914"/>
      <c r="M17" s="1915"/>
      <c r="N17" s="1916"/>
      <c r="O17" s="1121"/>
      <c r="P17" s="1122"/>
      <c r="Q17" s="1123"/>
      <c r="R17" s="1118"/>
      <c r="S17" s="1119"/>
      <c r="T17" s="1124" t="s">
        <v>199</v>
      </c>
      <c r="U17" s="1140" t="s">
        <v>199</v>
      </c>
      <c r="V17" s="1525"/>
      <c r="Y17" s="1120" t="s">
        <v>655</v>
      </c>
      <c r="Z17" s="1118">
        <v>3.9899999999999998E-2</v>
      </c>
      <c r="AA17" s="1125">
        <v>5.11E-2</v>
      </c>
      <c r="AB17" s="1119">
        <v>5.0299999999999997E-2</v>
      </c>
      <c r="AC17" s="1538">
        <v>3.9899999999999998E-2</v>
      </c>
      <c r="AD17" s="1539">
        <v>5.0299999999999997E-2</v>
      </c>
    </row>
    <row r="18" spans="1:30">
      <c r="A18" s="1848"/>
      <c r="B18" s="1849"/>
      <c r="C18" s="1850"/>
      <c r="D18" s="61"/>
      <c r="E18" s="62"/>
      <c r="F18" s="63"/>
      <c r="G18" s="926"/>
      <c r="H18" s="939"/>
      <c r="K18" s="50"/>
      <c r="L18" s="1897" t="s">
        <v>571</v>
      </c>
      <c r="M18" s="1898"/>
      <c r="N18" s="1899"/>
      <c r="O18" s="1121"/>
      <c r="P18" s="1122"/>
      <c r="Q18" s="1123"/>
      <c r="R18" s="1118"/>
      <c r="S18" s="1119"/>
      <c r="T18" s="1124" t="s">
        <v>199</v>
      </c>
      <c r="U18" s="1140" t="s">
        <v>199</v>
      </c>
      <c r="V18" s="1533"/>
      <c r="Y18" s="1120" t="s">
        <v>656</v>
      </c>
      <c r="Z18" s="1118">
        <v>2.1469999999999998</v>
      </c>
      <c r="AA18" s="1125">
        <v>1.9610000000000001</v>
      </c>
      <c r="AB18" s="1119">
        <v>1.8260000000000001</v>
      </c>
      <c r="AC18" s="1538">
        <v>2.1469999999999998</v>
      </c>
      <c r="AD18" s="1539">
        <v>1.8260000000000001</v>
      </c>
    </row>
    <row r="19" spans="1:30">
      <c r="A19" s="1851" t="s">
        <v>49</v>
      </c>
      <c r="B19" s="1852"/>
      <c r="C19" s="1853"/>
      <c r="D19" s="72">
        <v>121391338</v>
      </c>
      <c r="E19" s="73">
        <v>124970804</v>
      </c>
      <c r="F19" s="74">
        <v>130864182</v>
      </c>
      <c r="G19" s="940">
        <v>4.7E-2</v>
      </c>
      <c r="H19" s="941">
        <v>7.8E-2</v>
      </c>
      <c r="K19" s="50"/>
      <c r="L19" s="1137"/>
      <c r="M19" s="1138" t="s">
        <v>572</v>
      </c>
      <c r="N19" s="1139"/>
      <c r="O19" s="1115">
        <v>379933</v>
      </c>
      <c r="P19" s="1116">
        <v>631778</v>
      </c>
      <c r="Q19" s="1117">
        <v>648980</v>
      </c>
      <c r="R19" s="1118">
        <v>2.7E-2</v>
      </c>
      <c r="S19" s="1119">
        <v>0.70799999999999996</v>
      </c>
      <c r="T19" s="1529">
        <v>982518</v>
      </c>
      <c r="U19" s="1522">
        <v>1280758</v>
      </c>
      <c r="V19" s="1530">
        <v>0.30399999999999999</v>
      </c>
      <c r="Y19" s="1120" t="s">
        <v>657</v>
      </c>
      <c r="Z19" s="1118">
        <v>1.635</v>
      </c>
      <c r="AA19" s="1125">
        <v>1.423</v>
      </c>
      <c r="AB19" s="1119">
        <v>1.337</v>
      </c>
      <c r="AC19" s="1538">
        <v>1.635</v>
      </c>
      <c r="AD19" s="1539">
        <v>1.337</v>
      </c>
    </row>
    <row r="20" spans="1:30" ht="17">
      <c r="A20" s="66"/>
      <c r="B20" s="1849" t="s">
        <v>573</v>
      </c>
      <c r="C20" s="1850"/>
      <c r="D20" s="67">
        <v>117707704</v>
      </c>
      <c r="E20" s="68">
        <v>120335694</v>
      </c>
      <c r="F20" s="69">
        <v>126045797</v>
      </c>
      <c r="G20" s="926">
        <v>4.7E-2</v>
      </c>
      <c r="H20" s="939">
        <v>7.0999999999999994E-2</v>
      </c>
      <c r="K20" s="50"/>
      <c r="L20" s="1137"/>
      <c r="M20" s="1138" t="s">
        <v>658</v>
      </c>
      <c r="N20" s="1139"/>
      <c r="O20" s="1115">
        <v>143905</v>
      </c>
      <c r="P20" s="1116">
        <v>173465</v>
      </c>
      <c r="Q20" s="1117">
        <v>240553</v>
      </c>
      <c r="R20" s="1118">
        <v>0.38700000000000001</v>
      </c>
      <c r="S20" s="1119">
        <v>0.67200000000000004</v>
      </c>
      <c r="T20" s="1529">
        <v>321312</v>
      </c>
      <c r="U20" s="1522">
        <v>414018</v>
      </c>
      <c r="V20" s="1530">
        <v>0.28899999999999998</v>
      </c>
      <c r="Y20" s="1120" t="s">
        <v>863</v>
      </c>
      <c r="Z20" s="1118">
        <v>7.9399999999999998E-2</v>
      </c>
      <c r="AA20" s="1125">
        <v>1.6799999999999999E-2</v>
      </c>
      <c r="AB20" s="1119">
        <v>1.24E-2</v>
      </c>
      <c r="AC20" s="1538">
        <v>6.1100000000000002E-2</v>
      </c>
      <c r="AD20" s="1539">
        <v>1.4200000000000001E-2</v>
      </c>
    </row>
    <row r="21" spans="1:30">
      <c r="A21" s="66"/>
      <c r="B21" s="1816" t="s">
        <v>575</v>
      </c>
      <c r="C21" s="1854"/>
      <c r="D21" s="67">
        <v>3683634</v>
      </c>
      <c r="E21" s="68">
        <v>4635110</v>
      </c>
      <c r="F21" s="69">
        <v>4818385</v>
      </c>
      <c r="G21" s="926">
        <v>0.04</v>
      </c>
      <c r="H21" s="939">
        <v>0.308</v>
      </c>
      <c r="I21" s="27"/>
      <c r="K21" s="50"/>
      <c r="L21" s="1137"/>
      <c r="M21" s="1138" t="s">
        <v>299</v>
      </c>
      <c r="N21" s="1139"/>
      <c r="O21" s="1115">
        <v>72350</v>
      </c>
      <c r="P21" s="1116">
        <v>42112</v>
      </c>
      <c r="Q21" s="1117">
        <v>-130474</v>
      </c>
      <c r="R21" s="1118">
        <v>-4.0979999999999999</v>
      </c>
      <c r="S21" s="1119" t="s">
        <v>303</v>
      </c>
      <c r="T21" s="1529">
        <v>40559</v>
      </c>
      <c r="U21" s="1522">
        <v>-88362</v>
      </c>
      <c r="V21" s="1530">
        <v>-3.1789999999999998</v>
      </c>
      <c r="Y21" s="1134"/>
      <c r="Z21" s="1118"/>
      <c r="AA21" s="1125"/>
      <c r="AB21" s="1119"/>
      <c r="AC21" s="1540"/>
      <c r="AD21" s="1541"/>
    </row>
    <row r="22" spans="1:30">
      <c r="A22" s="66"/>
      <c r="B22" s="1849" t="s">
        <v>659</v>
      </c>
      <c r="C22" s="1850"/>
      <c r="D22" s="67">
        <v>-7910329</v>
      </c>
      <c r="E22" s="68">
        <v>-9090737</v>
      </c>
      <c r="F22" s="69">
        <v>-8797871</v>
      </c>
      <c r="G22" s="926">
        <v>-3.2000000000000001E-2</v>
      </c>
      <c r="H22" s="939">
        <v>0.112</v>
      </c>
      <c r="K22" s="50"/>
      <c r="L22" s="1137"/>
      <c r="M22" s="1140" t="s">
        <v>301</v>
      </c>
      <c r="N22" s="1141"/>
      <c r="O22" s="1115">
        <v>34979</v>
      </c>
      <c r="P22" s="1116">
        <v>12320</v>
      </c>
      <c r="Q22" s="1117">
        <v>31844</v>
      </c>
      <c r="R22" s="1118">
        <v>1.585</v>
      </c>
      <c r="S22" s="1119" t="s">
        <v>303</v>
      </c>
      <c r="T22" s="1529">
        <v>34411</v>
      </c>
      <c r="U22" s="1522">
        <v>44164</v>
      </c>
      <c r="V22" s="1530">
        <v>0.28299999999999997</v>
      </c>
      <c r="Y22" s="1142" t="s">
        <v>84</v>
      </c>
      <c r="Z22" s="1118"/>
      <c r="AA22" s="1125"/>
      <c r="AB22" s="1119"/>
      <c r="AC22" s="1540"/>
      <c r="AD22" s="1541"/>
    </row>
    <row r="23" spans="1:30" ht="17">
      <c r="A23" s="1851" t="s">
        <v>578</v>
      </c>
      <c r="B23" s="1852"/>
      <c r="C23" s="1853"/>
      <c r="D23" s="72">
        <v>113481009</v>
      </c>
      <c r="E23" s="73">
        <v>115880067</v>
      </c>
      <c r="F23" s="74">
        <v>122066311</v>
      </c>
      <c r="G23" s="940">
        <v>5.2999999999999999E-2</v>
      </c>
      <c r="H23" s="941">
        <v>7.5999999999999998E-2</v>
      </c>
      <c r="K23" s="50"/>
      <c r="L23" s="1137"/>
      <c r="M23" s="1140" t="s">
        <v>660</v>
      </c>
      <c r="N23" s="1143"/>
      <c r="O23" s="1115">
        <v>8809</v>
      </c>
      <c r="P23" s="1116">
        <v>-2821</v>
      </c>
      <c r="Q23" s="1117">
        <v>56816</v>
      </c>
      <c r="R23" s="1118">
        <v>-21.14</v>
      </c>
      <c r="S23" s="1119" t="s">
        <v>303</v>
      </c>
      <c r="T23" s="1529">
        <v>-10348</v>
      </c>
      <c r="U23" s="1522">
        <v>53995</v>
      </c>
      <c r="V23" s="1533" t="s">
        <v>303</v>
      </c>
      <c r="Y23" s="1135" t="s">
        <v>864</v>
      </c>
      <c r="Z23" s="1118">
        <v>0.48899999999999999</v>
      </c>
      <c r="AA23" s="1125">
        <v>0.437</v>
      </c>
      <c r="AB23" s="1119">
        <v>0.42699999999999999</v>
      </c>
      <c r="AC23" s="1538">
        <v>0.44900000000000001</v>
      </c>
      <c r="AD23" s="1539">
        <v>0.43099999999999999</v>
      </c>
    </row>
    <row r="24" spans="1:30">
      <c r="A24" s="1848"/>
      <c r="B24" s="1849"/>
      <c r="C24" s="1850"/>
      <c r="D24" s="75"/>
      <c r="E24" s="76"/>
      <c r="F24" s="77"/>
      <c r="G24" s="940"/>
      <c r="H24" s="941"/>
      <c r="K24" s="50"/>
      <c r="L24" s="1137"/>
      <c r="M24" s="1138" t="s">
        <v>661</v>
      </c>
      <c r="N24" s="1143"/>
      <c r="O24" s="1115">
        <v>21512</v>
      </c>
      <c r="P24" s="1116">
        <v>58392</v>
      </c>
      <c r="Q24" s="1117">
        <v>41734</v>
      </c>
      <c r="R24" s="1118">
        <v>-0.28499999999999998</v>
      </c>
      <c r="S24" s="1119">
        <v>0.94</v>
      </c>
      <c r="T24" s="1529">
        <v>114320</v>
      </c>
      <c r="U24" s="1522">
        <v>100126</v>
      </c>
      <c r="V24" s="1530">
        <v>-0.124</v>
      </c>
      <c r="Y24" s="1135" t="s">
        <v>662</v>
      </c>
      <c r="Z24" s="1118">
        <v>0.502</v>
      </c>
      <c r="AA24" s="1125">
        <v>0.438</v>
      </c>
      <c r="AB24" s="1119">
        <v>0.46</v>
      </c>
      <c r="AC24" s="1538">
        <v>0.48</v>
      </c>
      <c r="AD24" s="1539">
        <v>0.45</v>
      </c>
    </row>
    <row r="25" spans="1:30" ht="17">
      <c r="A25" s="1851" t="s">
        <v>852</v>
      </c>
      <c r="B25" s="1852"/>
      <c r="C25" s="1853"/>
      <c r="D25" s="72">
        <v>1819369</v>
      </c>
      <c r="E25" s="73">
        <v>1729286</v>
      </c>
      <c r="F25" s="74">
        <v>1681651</v>
      </c>
      <c r="G25" s="940">
        <v>-2.8000000000000001E-2</v>
      </c>
      <c r="H25" s="941">
        <v>-7.5999999999999998E-2</v>
      </c>
      <c r="K25" s="50"/>
      <c r="L25" s="1137"/>
      <c r="M25" s="1144" t="s">
        <v>40</v>
      </c>
      <c r="N25" s="1139"/>
      <c r="O25" s="1126">
        <v>661488</v>
      </c>
      <c r="P25" s="1127">
        <v>915246</v>
      </c>
      <c r="Q25" s="1128">
        <v>889453</v>
      </c>
      <c r="R25" s="1129">
        <v>-2.8000000000000001E-2</v>
      </c>
      <c r="S25" s="1130">
        <v>0.34499999999999997</v>
      </c>
      <c r="T25" s="1531">
        <v>1482772</v>
      </c>
      <c r="U25" s="1523">
        <v>1804699</v>
      </c>
      <c r="V25" s="1532">
        <v>0.217</v>
      </c>
      <c r="Y25" s="1145" t="s">
        <v>865</v>
      </c>
      <c r="Z25" s="1118">
        <v>2.3E-2</v>
      </c>
      <c r="AA25" s="1125">
        <v>2.3400000000000001E-2</v>
      </c>
      <c r="AB25" s="1119">
        <v>2.5399999999999999E-2</v>
      </c>
      <c r="AC25" s="1538">
        <v>2.76E-2</v>
      </c>
      <c r="AD25" s="1539">
        <v>2.46E-2</v>
      </c>
    </row>
    <row r="26" spans="1:30">
      <c r="A26" s="1851" t="s">
        <v>585</v>
      </c>
      <c r="B26" s="1852"/>
      <c r="C26" s="1853"/>
      <c r="D26" s="72">
        <v>331591</v>
      </c>
      <c r="E26" s="73">
        <v>532584</v>
      </c>
      <c r="F26" s="74">
        <v>558934</v>
      </c>
      <c r="G26" s="940">
        <v>4.9000000000000002E-2</v>
      </c>
      <c r="H26" s="941">
        <v>0.68600000000000005</v>
      </c>
      <c r="K26" s="50"/>
      <c r="L26" s="1124"/>
      <c r="M26" s="1098"/>
      <c r="N26" s="1146"/>
      <c r="O26" s="1121"/>
      <c r="P26" s="1122"/>
      <c r="Q26" s="1123"/>
      <c r="R26" s="1118"/>
      <c r="S26" s="1119"/>
      <c r="T26" s="1124" t="s">
        <v>199</v>
      </c>
      <c r="U26" s="1140" t="s">
        <v>199</v>
      </c>
      <c r="V26" s="1525"/>
      <c r="Y26" s="1120"/>
      <c r="Z26" s="1121"/>
      <c r="AA26" s="1122"/>
      <c r="AB26" s="1123"/>
      <c r="AC26" s="1540"/>
      <c r="AD26" s="1541"/>
    </row>
    <row r="27" spans="1:30" ht="16.5">
      <c r="A27" s="1851" t="s">
        <v>853</v>
      </c>
      <c r="B27" s="1852"/>
      <c r="C27" s="1853"/>
      <c r="D27" s="72">
        <v>7303556</v>
      </c>
      <c r="E27" s="73">
        <v>6455086</v>
      </c>
      <c r="F27" s="74">
        <v>6772279</v>
      </c>
      <c r="G27" s="940">
        <v>4.9000000000000002E-2</v>
      </c>
      <c r="H27" s="941">
        <v>-7.2999999999999995E-2</v>
      </c>
      <c r="K27" s="50"/>
      <c r="L27" s="1147"/>
      <c r="M27" s="1098"/>
      <c r="N27" s="1141"/>
      <c r="O27" s="1131"/>
      <c r="P27" s="1132"/>
      <c r="Q27" s="1133"/>
      <c r="R27" s="1129"/>
      <c r="S27" s="1130"/>
      <c r="T27" s="1124" t="s">
        <v>199</v>
      </c>
      <c r="U27" s="1140" t="s">
        <v>199</v>
      </c>
      <c r="V27" s="1533"/>
      <c r="Y27" s="1135"/>
      <c r="Z27" s="1121"/>
      <c r="AA27" s="1122"/>
      <c r="AB27" s="1123"/>
      <c r="AC27" s="1540"/>
      <c r="AD27" s="1541"/>
    </row>
    <row r="28" spans="1:30">
      <c r="A28" s="1848"/>
      <c r="B28" s="1849"/>
      <c r="C28" s="1850"/>
      <c r="D28" s="61"/>
      <c r="E28" s="62"/>
      <c r="F28" s="63"/>
      <c r="G28" s="926"/>
      <c r="H28" s="939"/>
      <c r="K28" s="50"/>
      <c r="L28" s="1897" t="s">
        <v>590</v>
      </c>
      <c r="M28" s="1898"/>
      <c r="N28" s="1899"/>
      <c r="O28" s="1148">
        <v>-589893</v>
      </c>
      <c r="P28" s="1149">
        <v>-603175</v>
      </c>
      <c r="Q28" s="1150">
        <v>-632636</v>
      </c>
      <c r="R28" s="1151">
        <v>4.9000000000000002E-2</v>
      </c>
      <c r="S28" s="1152">
        <v>7.1999999999999995E-2</v>
      </c>
      <c r="T28" s="1529">
        <v>-1247667</v>
      </c>
      <c r="U28" s="1522">
        <v>-1235811</v>
      </c>
      <c r="V28" s="1530">
        <v>-0.01</v>
      </c>
      <c r="Y28" s="1142" t="s">
        <v>111</v>
      </c>
      <c r="Z28" s="1121"/>
      <c r="AA28" s="1122"/>
      <c r="AB28" s="1123"/>
      <c r="AC28" s="1540"/>
      <c r="AD28" s="1541"/>
    </row>
    <row r="29" spans="1:30" ht="15" thickBot="1">
      <c r="A29" s="1842" t="s">
        <v>591</v>
      </c>
      <c r="B29" s="1843"/>
      <c r="C29" s="1844"/>
      <c r="D29" s="72">
        <v>181463299</v>
      </c>
      <c r="E29" s="73">
        <v>201736376</v>
      </c>
      <c r="F29" s="74">
        <v>200246075</v>
      </c>
      <c r="G29" s="940">
        <v>-7.0000000000000001E-3</v>
      </c>
      <c r="H29" s="941">
        <v>0.104</v>
      </c>
      <c r="K29" s="50"/>
      <c r="L29" s="1137"/>
      <c r="M29" s="1138" t="s">
        <v>592</v>
      </c>
      <c r="N29" s="1139"/>
      <c r="O29" s="1115">
        <v>-381303</v>
      </c>
      <c r="P29" s="1116">
        <v>-433717</v>
      </c>
      <c r="Q29" s="1117">
        <v>-516669</v>
      </c>
      <c r="R29" s="1118">
        <v>0.191</v>
      </c>
      <c r="S29" s="1119">
        <v>0.35499999999999998</v>
      </c>
      <c r="T29" s="1529">
        <v>-788680</v>
      </c>
      <c r="U29" s="1522">
        <v>-950386</v>
      </c>
      <c r="V29" s="1530">
        <v>0.20499999999999999</v>
      </c>
      <c r="Y29" s="1153" t="s">
        <v>663</v>
      </c>
      <c r="Z29" s="1154">
        <v>11317</v>
      </c>
      <c r="AA29" s="1155">
        <v>11317</v>
      </c>
      <c r="AB29" s="1156">
        <v>11317</v>
      </c>
      <c r="AC29" s="1542">
        <v>11067</v>
      </c>
      <c r="AD29" s="1543">
        <v>11067</v>
      </c>
    </row>
    <row r="30" spans="1:30">
      <c r="A30" s="1848"/>
      <c r="B30" s="1849"/>
      <c r="C30" s="1850"/>
      <c r="D30" s="61"/>
      <c r="E30" s="62"/>
      <c r="F30" s="63"/>
      <c r="G30" s="926"/>
      <c r="H30" s="939"/>
      <c r="K30" s="50"/>
      <c r="L30" s="1137"/>
      <c r="M30" s="1138" t="s">
        <v>664</v>
      </c>
      <c r="N30" s="1139"/>
      <c r="O30" s="1115">
        <v>-132008</v>
      </c>
      <c r="P30" s="1116">
        <v>-127578</v>
      </c>
      <c r="Q30" s="1117">
        <v>-125592</v>
      </c>
      <c r="R30" s="1118">
        <v>-1.6E-2</v>
      </c>
      <c r="S30" s="1119">
        <v>-4.9000000000000002E-2</v>
      </c>
      <c r="T30" s="1529">
        <v>-264147</v>
      </c>
      <c r="U30" s="1522">
        <v>-253170</v>
      </c>
      <c r="V30" s="1530">
        <v>-4.2000000000000003E-2</v>
      </c>
      <c r="Y30" s="1157"/>
      <c r="Z30" s="1108"/>
      <c r="AA30" s="1158"/>
      <c r="AB30" s="1108"/>
    </row>
    <row r="31" spans="1:30">
      <c r="A31" s="1845" t="s">
        <v>665</v>
      </c>
      <c r="B31" s="1846"/>
      <c r="C31" s="1847"/>
      <c r="D31" s="61"/>
      <c r="E31" s="62"/>
      <c r="F31" s="63"/>
      <c r="G31" s="926"/>
      <c r="H31" s="939"/>
      <c r="K31" s="50"/>
      <c r="L31" s="1137"/>
      <c r="M31" s="1138" t="s">
        <v>666</v>
      </c>
      <c r="N31" s="1139"/>
      <c r="O31" s="1115">
        <v>-77386</v>
      </c>
      <c r="P31" s="1116">
        <v>-49176</v>
      </c>
      <c r="Q31" s="1117">
        <v>-59093</v>
      </c>
      <c r="R31" s="1118">
        <v>0.20200000000000001</v>
      </c>
      <c r="S31" s="1119">
        <v>-0.23599999999999999</v>
      </c>
      <c r="T31" s="1529">
        <v>-228749</v>
      </c>
      <c r="U31" s="1522">
        <v>-108269</v>
      </c>
      <c r="V31" s="1530">
        <v>-0.52700000000000002</v>
      </c>
      <c r="Y31" s="1159"/>
      <c r="Z31" s="1122"/>
      <c r="AA31" s="1160"/>
      <c r="AB31" s="1122"/>
    </row>
    <row r="32" spans="1:30">
      <c r="A32" s="1867" t="s">
        <v>50</v>
      </c>
      <c r="B32" s="1868"/>
      <c r="C32" s="1869"/>
      <c r="D32" s="61"/>
      <c r="E32" s="62"/>
      <c r="F32" s="63"/>
      <c r="G32" s="747"/>
      <c r="H32" s="748"/>
      <c r="K32" s="50"/>
      <c r="L32" s="1137"/>
      <c r="M32" s="1138" t="s">
        <v>667</v>
      </c>
      <c r="N32" s="1139"/>
      <c r="O32" s="1115">
        <v>-1180590</v>
      </c>
      <c r="P32" s="1116">
        <v>-1213646</v>
      </c>
      <c r="Q32" s="1117">
        <v>-1333990</v>
      </c>
      <c r="R32" s="1118">
        <v>9.9000000000000005E-2</v>
      </c>
      <c r="S32" s="1119">
        <v>0.13</v>
      </c>
      <c r="T32" s="1531">
        <v>-2529243</v>
      </c>
      <c r="U32" s="1523">
        <v>-2547636</v>
      </c>
      <c r="V32" s="1530">
        <v>7.0000000000000001E-3</v>
      </c>
      <c r="Y32" s="1159"/>
      <c r="Z32" s="1122"/>
      <c r="AA32" s="1122"/>
      <c r="AB32" s="1122"/>
    </row>
    <row r="33" spans="1:28" ht="17">
      <c r="A33" s="66"/>
      <c r="B33" s="1849" t="s">
        <v>854</v>
      </c>
      <c r="C33" s="1850"/>
      <c r="D33" s="67">
        <v>44355291</v>
      </c>
      <c r="E33" s="68">
        <v>44470186</v>
      </c>
      <c r="F33" s="69">
        <v>45881848</v>
      </c>
      <c r="G33" s="926">
        <v>3.2000000000000001E-2</v>
      </c>
      <c r="H33" s="939">
        <v>3.4000000000000002E-2</v>
      </c>
      <c r="K33" s="50"/>
      <c r="L33" s="1161"/>
      <c r="M33" s="1162" t="s">
        <v>590</v>
      </c>
      <c r="N33" s="1162"/>
      <c r="O33" s="1126"/>
      <c r="P33" s="1127"/>
      <c r="Q33" s="1128"/>
      <c r="R33" s="1129"/>
      <c r="S33" s="1130"/>
      <c r="T33" s="1114" t="s">
        <v>199</v>
      </c>
      <c r="U33" s="1283" t="s">
        <v>199</v>
      </c>
      <c r="V33" s="1525"/>
      <c r="Y33" s="1163"/>
      <c r="Z33" s="1122"/>
      <c r="AA33" s="1122"/>
      <c r="AB33" s="1122"/>
    </row>
    <row r="34" spans="1:28" ht="17">
      <c r="A34" s="66"/>
      <c r="B34" s="1849" t="s">
        <v>855</v>
      </c>
      <c r="C34" s="1850"/>
      <c r="D34" s="67">
        <v>70151519</v>
      </c>
      <c r="E34" s="68">
        <v>88611086</v>
      </c>
      <c r="F34" s="69">
        <v>86547213</v>
      </c>
      <c r="G34" s="926">
        <v>-2.3E-2</v>
      </c>
      <c r="H34" s="939">
        <v>0.23400000000000001</v>
      </c>
      <c r="K34" s="50"/>
      <c r="L34" s="1897" t="s">
        <v>43</v>
      </c>
      <c r="M34" s="1898"/>
      <c r="N34" s="1899"/>
      <c r="O34" s="1126">
        <v>-1239869</v>
      </c>
      <c r="P34" s="1127">
        <v>1030428</v>
      </c>
      <c r="Q34" s="1128">
        <v>1156158</v>
      </c>
      <c r="R34" s="1129">
        <v>0.122</v>
      </c>
      <c r="S34" s="1130">
        <v>-1.9319999999999999</v>
      </c>
      <c r="T34" s="1531">
        <v>-961084</v>
      </c>
      <c r="U34" s="1523">
        <v>2186586</v>
      </c>
      <c r="V34" s="1206" t="s">
        <v>303</v>
      </c>
      <c r="Y34" s="1159"/>
      <c r="Z34" s="1164"/>
      <c r="AA34" s="1164"/>
      <c r="AB34" s="1116"/>
    </row>
    <row r="35" spans="1:28" ht="31" customHeight="1">
      <c r="A35" s="66"/>
      <c r="B35" s="1852" t="s">
        <v>598</v>
      </c>
      <c r="C35" s="1853"/>
      <c r="D35" s="72">
        <v>114506810</v>
      </c>
      <c r="E35" s="73">
        <v>133081272</v>
      </c>
      <c r="F35" s="74">
        <v>132429061</v>
      </c>
      <c r="G35" s="940">
        <v>-5.0000000000000001E-3</v>
      </c>
      <c r="H35" s="941">
        <v>0.157</v>
      </c>
      <c r="K35" s="50"/>
      <c r="L35" s="1147"/>
      <c r="M35" s="1098"/>
      <c r="N35" s="1141"/>
      <c r="O35" s="1165"/>
      <c r="P35" s="1166"/>
      <c r="Q35" s="1167"/>
      <c r="R35" s="1118"/>
      <c r="S35" s="1119"/>
      <c r="T35" s="1124" t="s">
        <v>199</v>
      </c>
      <c r="U35" s="1140" t="s">
        <v>199</v>
      </c>
      <c r="V35" s="1525"/>
      <c r="Y35" s="1913" t="s">
        <v>668</v>
      </c>
      <c r="Z35" s="1913"/>
      <c r="AA35" s="1913"/>
      <c r="AB35" s="1913"/>
    </row>
    <row r="36" spans="1:28" ht="15" customHeight="1">
      <c r="A36" s="1873"/>
      <c r="B36" s="1816"/>
      <c r="C36" s="1854"/>
      <c r="D36" s="61"/>
      <c r="E36" s="62"/>
      <c r="F36" s="63"/>
      <c r="G36" s="872"/>
      <c r="H36" s="951"/>
      <c r="K36" s="50"/>
      <c r="L36" s="1927" t="s">
        <v>44</v>
      </c>
      <c r="M36" s="1928"/>
      <c r="N36" s="1929"/>
      <c r="O36" s="1115">
        <v>422060</v>
      </c>
      <c r="P36" s="1116">
        <v>-274798</v>
      </c>
      <c r="Q36" s="1117">
        <v>-356194</v>
      </c>
      <c r="R36" s="1118">
        <v>0.29599999999999999</v>
      </c>
      <c r="S36" s="1119">
        <v>-1.8440000000000001</v>
      </c>
      <c r="T36" s="1529">
        <v>324531</v>
      </c>
      <c r="U36" s="1522">
        <v>-630992</v>
      </c>
      <c r="V36" s="1521">
        <v>-2.944</v>
      </c>
      <c r="Y36" s="1926" t="s">
        <v>669</v>
      </c>
      <c r="Z36" s="1926"/>
      <c r="AA36" s="1926"/>
      <c r="AB36" s="1926"/>
    </row>
    <row r="37" spans="1:28" ht="33.65" customHeight="1">
      <c r="A37" s="1867" t="s">
        <v>599</v>
      </c>
      <c r="B37" s="1868"/>
      <c r="C37" s="1869"/>
      <c r="D37" s="72">
        <v>20912125</v>
      </c>
      <c r="E37" s="73">
        <v>24839353</v>
      </c>
      <c r="F37" s="74">
        <v>23879115</v>
      </c>
      <c r="G37" s="872">
        <v>-3.9E-2</v>
      </c>
      <c r="H37" s="951">
        <v>0.14199999999999999</v>
      </c>
      <c r="K37" s="50"/>
      <c r="L37" s="1147"/>
      <c r="M37" s="1098"/>
      <c r="N37" s="1141"/>
      <c r="O37" s="1121"/>
      <c r="P37" s="1122"/>
      <c r="Q37" s="1123"/>
      <c r="R37" s="1118"/>
      <c r="S37" s="1119"/>
      <c r="T37" s="1124" t="s">
        <v>199</v>
      </c>
      <c r="U37" s="1140" t="s">
        <v>199</v>
      </c>
      <c r="V37" s="1525"/>
      <c r="Y37" s="1926" t="s">
        <v>670</v>
      </c>
      <c r="Z37" s="1926"/>
      <c r="AA37" s="1926"/>
      <c r="AB37" s="1926"/>
    </row>
    <row r="38" spans="1:28" ht="44.15" customHeight="1">
      <c r="A38" s="66"/>
      <c r="B38" s="1849" t="s">
        <v>210</v>
      </c>
      <c r="C38" s="1850"/>
      <c r="D38" s="67">
        <v>19441733</v>
      </c>
      <c r="E38" s="68">
        <v>24303193</v>
      </c>
      <c r="F38" s="69">
        <v>23329990</v>
      </c>
      <c r="G38" s="926">
        <v>-0.04</v>
      </c>
      <c r="H38" s="939">
        <v>0.2</v>
      </c>
      <c r="K38" s="50"/>
      <c r="L38" s="1930" t="s">
        <v>45</v>
      </c>
      <c r="M38" s="1924"/>
      <c r="N38" s="1925"/>
      <c r="O38" s="1126">
        <v>-817809</v>
      </c>
      <c r="P38" s="1127">
        <v>755630</v>
      </c>
      <c r="Q38" s="1128">
        <v>799964</v>
      </c>
      <c r="R38" s="1129">
        <v>5.8999999999999997E-2</v>
      </c>
      <c r="S38" s="1130">
        <v>-1.978</v>
      </c>
      <c r="T38" s="1531">
        <v>-636553</v>
      </c>
      <c r="U38" s="1523">
        <v>1555594</v>
      </c>
      <c r="V38" s="1526" t="s">
        <v>303</v>
      </c>
      <c r="Y38" s="1931" t="s">
        <v>671</v>
      </c>
      <c r="Z38" s="1931"/>
      <c r="AA38" s="1931"/>
      <c r="AB38" s="1931"/>
    </row>
    <row r="39" spans="1:28" ht="13.9" customHeight="1">
      <c r="A39" s="66"/>
      <c r="B39" s="1849" t="s">
        <v>600</v>
      </c>
      <c r="C39" s="1850"/>
      <c r="D39" s="67">
        <v>1470392</v>
      </c>
      <c r="E39" s="68">
        <v>536160</v>
      </c>
      <c r="F39" s="69">
        <v>549125</v>
      </c>
      <c r="G39" s="926">
        <v>2.4E-2</v>
      </c>
      <c r="H39" s="939">
        <v>-0.627</v>
      </c>
      <c r="K39" s="50"/>
      <c r="L39" s="1914" t="s">
        <v>46</v>
      </c>
      <c r="M39" s="1915"/>
      <c r="N39" s="1916"/>
      <c r="O39" s="1115">
        <v>14266</v>
      </c>
      <c r="P39" s="1122">
        <v>-580</v>
      </c>
      <c r="Q39" s="1117">
        <v>-2742</v>
      </c>
      <c r="R39" s="1118">
        <v>3.7280000000000002</v>
      </c>
      <c r="S39" s="1119">
        <v>-1.1919999999999999</v>
      </c>
      <c r="T39" s="1529">
        <v>12732</v>
      </c>
      <c r="U39" s="1522">
        <v>-3322</v>
      </c>
      <c r="V39" s="1521">
        <v>-1.2609999999999999</v>
      </c>
      <c r="Y39" s="1926" t="s">
        <v>672</v>
      </c>
      <c r="Z39" s="1926"/>
      <c r="AA39" s="1926"/>
      <c r="AB39" s="1926"/>
    </row>
    <row r="40" spans="1:28" ht="55" customHeight="1" thickBot="1">
      <c r="A40" s="1851" t="s">
        <v>209</v>
      </c>
      <c r="B40" s="1852"/>
      <c r="C40" s="1853"/>
      <c r="D40" s="72">
        <v>8205084</v>
      </c>
      <c r="E40" s="73">
        <v>5040881</v>
      </c>
      <c r="F40" s="74">
        <v>5636702</v>
      </c>
      <c r="G40" s="940">
        <v>0.11799999999999999</v>
      </c>
      <c r="H40" s="941">
        <v>-0.313</v>
      </c>
      <c r="K40" s="50"/>
      <c r="L40" s="1934" t="s">
        <v>673</v>
      </c>
      <c r="M40" s="1935"/>
      <c r="N40" s="1936"/>
      <c r="O40" s="1168">
        <v>-803543</v>
      </c>
      <c r="P40" s="1169">
        <v>755050</v>
      </c>
      <c r="Q40" s="1170">
        <v>797222</v>
      </c>
      <c r="R40" s="1171">
        <v>5.6000000000000001E-2</v>
      </c>
      <c r="S40" s="1172">
        <v>-1.992</v>
      </c>
      <c r="T40" s="1534">
        <v>-623821</v>
      </c>
      <c r="U40" s="1527">
        <v>1552272</v>
      </c>
      <c r="V40" s="1535" t="s">
        <v>303</v>
      </c>
      <c r="Y40" s="1931" t="s">
        <v>674</v>
      </c>
      <c r="Z40" s="1931"/>
      <c r="AA40" s="1931"/>
      <c r="AB40" s="1931"/>
    </row>
    <row r="41" spans="1:28" ht="22" customHeight="1">
      <c r="A41" s="1851" t="s">
        <v>212</v>
      </c>
      <c r="B41" s="1852"/>
      <c r="C41" s="1853"/>
      <c r="D41" s="72">
        <v>14964339</v>
      </c>
      <c r="E41" s="73">
        <v>15301214</v>
      </c>
      <c r="F41" s="74">
        <v>14368316</v>
      </c>
      <c r="G41" s="940">
        <v>-6.0999999999999999E-2</v>
      </c>
      <c r="H41" s="941">
        <v>-0.04</v>
      </c>
      <c r="K41" s="1932"/>
      <c r="L41" s="1932"/>
      <c r="M41" s="1932"/>
      <c r="N41" s="1932"/>
      <c r="T41" s="8"/>
      <c r="U41" s="8"/>
      <c r="Y41" s="95"/>
      <c r="Z41" s="62"/>
      <c r="AA41" s="62"/>
      <c r="AB41" s="62"/>
    </row>
    <row r="42" spans="1:28" ht="55" customHeight="1">
      <c r="A42" s="1851" t="s">
        <v>601</v>
      </c>
      <c r="B42" s="1852"/>
      <c r="C42" s="1853"/>
      <c r="D42" s="72">
        <v>331591</v>
      </c>
      <c r="E42" s="73">
        <v>532584</v>
      </c>
      <c r="F42" s="74">
        <v>558934</v>
      </c>
      <c r="G42" s="940">
        <v>4.9000000000000002E-2</v>
      </c>
      <c r="H42" s="941">
        <v>0.68600000000000005</v>
      </c>
      <c r="K42" s="50"/>
      <c r="L42" s="1933"/>
      <c r="M42" s="1933"/>
      <c r="N42" s="1933"/>
      <c r="O42" s="1933"/>
      <c r="P42" s="1933"/>
      <c r="Q42" s="1933"/>
      <c r="R42" s="1933"/>
      <c r="S42" s="1933"/>
      <c r="T42" s="8"/>
      <c r="U42" s="8"/>
      <c r="Y42" s="1738"/>
      <c r="Z42" s="1738"/>
      <c r="AA42" s="1738"/>
      <c r="AB42" s="1738"/>
    </row>
    <row r="43" spans="1:28" ht="44.15" customHeight="1">
      <c r="A43" s="1851" t="s">
        <v>675</v>
      </c>
      <c r="B43" s="1852"/>
      <c r="C43" s="1853"/>
      <c r="D43" s="72">
        <v>108189</v>
      </c>
      <c r="E43" s="73">
        <v>461069</v>
      </c>
      <c r="F43" s="74">
        <v>84071</v>
      </c>
      <c r="G43" s="940">
        <v>-0.81799999999999995</v>
      </c>
      <c r="H43" s="941">
        <v>-0.223</v>
      </c>
      <c r="K43" s="50"/>
      <c r="L43" s="1933"/>
      <c r="M43" s="1933"/>
      <c r="N43" s="1933"/>
      <c r="O43" s="1933"/>
      <c r="P43" s="1933"/>
      <c r="Q43" s="1933"/>
      <c r="R43" s="1933"/>
      <c r="S43" s="1933"/>
      <c r="T43" s="8"/>
      <c r="U43" s="8"/>
      <c r="Y43" s="1738"/>
      <c r="Z43" s="1738"/>
      <c r="AA43" s="1738"/>
      <c r="AB43" s="1738"/>
    </row>
    <row r="44" spans="1:28" ht="33" customHeight="1">
      <c r="A44" s="1851" t="s">
        <v>856</v>
      </c>
      <c r="B44" s="1852"/>
      <c r="C44" s="1853"/>
      <c r="D44" s="72">
        <v>5367864</v>
      </c>
      <c r="E44" s="73">
        <v>4197747</v>
      </c>
      <c r="F44" s="74">
        <v>4261450</v>
      </c>
      <c r="G44" s="940">
        <v>1.4999999999999999E-2</v>
      </c>
      <c r="H44" s="941">
        <v>-0.20599999999999999</v>
      </c>
      <c r="K44" s="8"/>
      <c r="L44" s="8"/>
      <c r="M44" s="8"/>
      <c r="N44" s="8"/>
      <c r="O44" s="8"/>
      <c r="P44" s="8"/>
      <c r="Q44" s="8"/>
      <c r="R44" s="8"/>
      <c r="S44" s="8"/>
      <c r="T44" s="8"/>
      <c r="U44" s="8"/>
      <c r="Y44" s="95"/>
      <c r="Z44" s="62"/>
      <c r="AA44" s="62"/>
      <c r="AB44" s="62"/>
    </row>
    <row r="45" spans="1:28">
      <c r="A45" s="1842" t="s">
        <v>608</v>
      </c>
      <c r="B45" s="1843"/>
      <c r="C45" s="1844"/>
      <c r="D45" s="72">
        <v>164396002</v>
      </c>
      <c r="E45" s="73">
        <v>183454120</v>
      </c>
      <c r="F45" s="74">
        <v>181217649</v>
      </c>
      <c r="G45" s="940">
        <v>-1.2E-2</v>
      </c>
      <c r="H45" s="941">
        <v>0.10199999999999999</v>
      </c>
      <c r="K45" s="8"/>
      <c r="L45" s="8"/>
      <c r="M45" s="8"/>
      <c r="N45" s="8"/>
      <c r="O45" s="8"/>
      <c r="P45" s="8"/>
      <c r="Q45" s="8"/>
      <c r="R45" s="8"/>
      <c r="S45" s="8"/>
      <c r="T45" s="8"/>
      <c r="U45" s="8"/>
      <c r="Y45" s="88"/>
      <c r="Z45" s="88"/>
      <c r="AA45" s="88"/>
      <c r="AB45" s="88"/>
    </row>
    <row r="46" spans="1:28">
      <c r="A46" s="1873"/>
      <c r="B46" s="1816"/>
      <c r="C46" s="1854"/>
      <c r="D46" s="61"/>
      <c r="E46" s="62"/>
      <c r="F46" s="63"/>
      <c r="G46" s="747"/>
      <c r="H46" s="748"/>
      <c r="K46" s="8"/>
      <c r="L46" s="8"/>
      <c r="M46" s="8"/>
      <c r="N46" s="8"/>
      <c r="O46" s="8"/>
      <c r="P46" s="8"/>
      <c r="Q46" s="8"/>
      <c r="R46" s="8"/>
      <c r="S46" s="8"/>
      <c r="T46" s="8"/>
      <c r="U46" s="8"/>
      <c r="Y46" s="88"/>
      <c r="Z46" s="88"/>
      <c r="AA46" s="88"/>
      <c r="AB46" s="88"/>
    </row>
    <row r="47" spans="1:28">
      <c r="A47" s="1851" t="s">
        <v>51</v>
      </c>
      <c r="B47" s="1852"/>
      <c r="C47" s="1853"/>
      <c r="D47" s="72">
        <v>16963254</v>
      </c>
      <c r="E47" s="73">
        <v>18165016</v>
      </c>
      <c r="F47" s="74">
        <v>18908512</v>
      </c>
      <c r="G47" s="940">
        <v>4.1000000000000002E-2</v>
      </c>
      <c r="H47" s="941">
        <v>0.115</v>
      </c>
      <c r="K47" s="8"/>
      <c r="L47" s="8"/>
      <c r="M47" s="8"/>
      <c r="N47" s="8"/>
      <c r="O47" s="8"/>
      <c r="P47" s="8"/>
      <c r="Q47" s="8"/>
      <c r="R47" s="8"/>
      <c r="S47" s="8"/>
      <c r="T47" s="8"/>
      <c r="U47" s="8"/>
      <c r="Y47" s="8"/>
      <c r="Z47" s="8"/>
      <c r="AA47" s="8"/>
      <c r="AB47" s="8"/>
    </row>
    <row r="48" spans="1:28">
      <c r="A48" s="1014" t="s">
        <v>609</v>
      </c>
      <c r="B48" s="1020"/>
      <c r="C48" s="1021"/>
      <c r="D48" s="67">
        <v>10774006</v>
      </c>
      <c r="E48" s="68">
        <v>11024006</v>
      </c>
      <c r="F48" s="69">
        <v>11024006</v>
      </c>
      <c r="G48" s="747">
        <v>0</v>
      </c>
      <c r="H48" s="748">
        <v>2.3E-2</v>
      </c>
      <c r="K48" s="8"/>
      <c r="L48" s="8"/>
      <c r="M48" s="8"/>
      <c r="N48" s="8"/>
      <c r="O48" s="8"/>
      <c r="P48" s="8"/>
      <c r="Q48" s="8"/>
      <c r="R48" s="8"/>
      <c r="S48" s="8"/>
      <c r="T48" s="8"/>
      <c r="U48" s="8"/>
      <c r="Y48" s="8"/>
      <c r="Z48" s="8"/>
      <c r="AA48" s="8"/>
      <c r="AB48" s="8"/>
    </row>
    <row r="49" spans="1:28">
      <c r="A49" s="1022" t="s">
        <v>612</v>
      </c>
      <c r="B49" s="1020"/>
      <c r="C49" s="1021"/>
      <c r="D49" s="67">
        <v>5945313</v>
      </c>
      <c r="E49" s="68">
        <v>6488641</v>
      </c>
      <c r="F49" s="69">
        <v>6488969</v>
      </c>
      <c r="G49" s="747">
        <v>0</v>
      </c>
      <c r="H49" s="748">
        <v>9.0999999999999998E-2</v>
      </c>
      <c r="K49" s="8"/>
      <c r="L49" s="8"/>
      <c r="M49" s="8"/>
      <c r="N49" s="8"/>
      <c r="O49" s="8"/>
      <c r="P49" s="8"/>
      <c r="Q49" s="8"/>
      <c r="R49" s="8"/>
      <c r="S49" s="8"/>
      <c r="T49" s="8"/>
      <c r="U49" s="8"/>
      <c r="Y49" s="8"/>
      <c r="Z49" s="8"/>
      <c r="AA49" s="8"/>
      <c r="AB49" s="8"/>
    </row>
    <row r="50" spans="1:28">
      <c r="A50" s="1014" t="s">
        <v>676</v>
      </c>
      <c r="B50" s="1020"/>
      <c r="C50" s="1021"/>
      <c r="D50" s="67">
        <v>333548</v>
      </c>
      <c r="E50" s="68">
        <v>-68242</v>
      </c>
      <c r="F50" s="69">
        <v>-123542</v>
      </c>
      <c r="G50" s="747">
        <v>0.81</v>
      </c>
      <c r="H50" s="748">
        <v>-1.37</v>
      </c>
      <c r="K50" s="8"/>
      <c r="L50" s="8"/>
      <c r="M50" s="8"/>
      <c r="N50" s="8"/>
      <c r="O50" s="8"/>
      <c r="P50" s="8"/>
      <c r="Q50" s="8"/>
      <c r="R50" s="8"/>
      <c r="S50" s="8"/>
      <c r="T50" s="8"/>
      <c r="U50" s="8"/>
      <c r="Y50" s="8"/>
      <c r="Z50" s="8"/>
      <c r="AA50" s="8"/>
      <c r="AB50" s="8"/>
    </row>
    <row r="51" spans="1:28">
      <c r="A51" s="1014" t="s">
        <v>465</v>
      </c>
      <c r="B51" s="1019"/>
      <c r="C51" s="1023"/>
      <c r="D51" s="67">
        <v>-89613</v>
      </c>
      <c r="E51" s="68">
        <v>720611</v>
      </c>
      <c r="F51" s="69">
        <v>1519079</v>
      </c>
      <c r="G51" s="747">
        <v>1.1080000000000001</v>
      </c>
      <c r="H51" s="748">
        <v>-17.952000000000002</v>
      </c>
      <c r="K51" s="8"/>
      <c r="L51" s="8"/>
      <c r="M51" s="8"/>
      <c r="N51" s="8"/>
      <c r="O51" s="8"/>
      <c r="P51" s="8"/>
      <c r="Q51" s="8"/>
      <c r="R51" s="8"/>
      <c r="S51" s="8"/>
      <c r="T51" s="8"/>
      <c r="U51" s="8"/>
      <c r="Y51" s="8"/>
      <c r="Z51" s="8"/>
      <c r="AA51" s="8"/>
      <c r="AB51" s="8"/>
    </row>
    <row r="52" spans="1:28">
      <c r="A52" s="1848"/>
      <c r="B52" s="1849"/>
      <c r="C52" s="1850"/>
      <c r="D52" s="61"/>
      <c r="E52" s="62"/>
      <c r="F52" s="63"/>
      <c r="G52" s="747"/>
      <c r="H52" s="748"/>
      <c r="K52" s="8"/>
      <c r="L52" s="8"/>
      <c r="M52" s="8"/>
      <c r="N52" s="8"/>
      <c r="O52" s="8"/>
      <c r="P52" s="8"/>
      <c r="Q52" s="8"/>
      <c r="R52" s="8"/>
      <c r="S52" s="8"/>
      <c r="T52" s="8"/>
      <c r="U52" s="8"/>
      <c r="Y52" s="8"/>
      <c r="Z52" s="8"/>
      <c r="AA52" s="8"/>
      <c r="AB52" s="8"/>
    </row>
    <row r="53" spans="1:28">
      <c r="A53" s="1848" t="s">
        <v>46</v>
      </c>
      <c r="B53" s="1849"/>
      <c r="C53" s="1850"/>
      <c r="D53" s="67">
        <v>104043</v>
      </c>
      <c r="E53" s="68">
        <v>117240</v>
      </c>
      <c r="F53" s="69">
        <v>119914</v>
      </c>
      <c r="G53" s="747">
        <v>2.3E-2</v>
      </c>
      <c r="H53" s="748">
        <v>0.153</v>
      </c>
      <c r="K53" s="8"/>
      <c r="L53" s="8"/>
      <c r="M53" s="8"/>
      <c r="N53" s="8"/>
      <c r="O53" s="8"/>
      <c r="P53" s="8"/>
      <c r="Q53" s="8"/>
      <c r="R53" s="8"/>
      <c r="S53" s="8"/>
      <c r="T53" s="8"/>
      <c r="U53" s="8"/>
      <c r="Y53" s="8"/>
      <c r="Z53" s="8"/>
      <c r="AA53" s="8"/>
      <c r="AB53" s="8"/>
    </row>
    <row r="54" spans="1:28">
      <c r="A54" s="1842"/>
      <c r="B54" s="1843"/>
      <c r="C54" s="1844"/>
      <c r="D54" s="75"/>
      <c r="E54" s="76"/>
      <c r="F54" s="77"/>
      <c r="G54" s="872"/>
      <c r="H54" s="951"/>
      <c r="K54" s="8"/>
      <c r="L54" s="8"/>
      <c r="M54" s="8"/>
      <c r="N54" s="8"/>
      <c r="O54" s="8"/>
      <c r="P54" s="8"/>
      <c r="Q54" s="8"/>
      <c r="R54" s="8"/>
      <c r="S54" s="8"/>
      <c r="T54" s="8"/>
      <c r="U54" s="8"/>
      <c r="Y54" s="8"/>
      <c r="Z54" s="8"/>
      <c r="AA54" s="8"/>
      <c r="AB54" s="8"/>
    </row>
    <row r="55" spans="1:28">
      <c r="A55" s="1842" t="s">
        <v>614</v>
      </c>
      <c r="B55" s="1843"/>
      <c r="C55" s="1844"/>
      <c r="D55" s="72">
        <v>17067297</v>
      </c>
      <c r="E55" s="73">
        <v>18282256</v>
      </c>
      <c r="F55" s="74">
        <v>19028426</v>
      </c>
      <c r="G55" s="872">
        <v>4.1000000000000002E-2</v>
      </c>
      <c r="H55" s="951">
        <v>0.115</v>
      </c>
      <c r="K55" s="8"/>
      <c r="L55" s="8"/>
      <c r="M55" s="8"/>
      <c r="N55" s="8"/>
      <c r="O55" s="8"/>
      <c r="P55" s="8"/>
      <c r="Q55" s="8"/>
      <c r="R55" s="8"/>
      <c r="S55" s="8"/>
      <c r="T55" s="8"/>
      <c r="U55" s="8"/>
      <c r="Y55" s="8"/>
      <c r="Z55" s="8"/>
      <c r="AA55" s="8"/>
      <c r="AB55" s="8"/>
    </row>
    <row r="56" spans="1:28">
      <c r="A56" s="80"/>
      <c r="B56" s="64"/>
      <c r="C56" s="65"/>
      <c r="D56" s="61"/>
      <c r="E56" s="62"/>
      <c r="F56" s="63"/>
      <c r="G56" s="926"/>
      <c r="H56" s="939"/>
      <c r="K56" s="8"/>
      <c r="L56" s="8"/>
      <c r="M56" s="8"/>
      <c r="N56" s="8"/>
      <c r="O56" s="8"/>
      <c r="P56" s="8"/>
      <c r="Q56" s="8"/>
      <c r="R56" s="8"/>
      <c r="S56" s="8"/>
      <c r="T56" s="8"/>
      <c r="U56" s="8"/>
      <c r="Y56" s="8"/>
      <c r="Z56" s="8"/>
      <c r="AA56" s="8"/>
      <c r="AB56" s="8"/>
    </row>
    <row r="57" spans="1:28">
      <c r="A57" s="1845" t="s">
        <v>615</v>
      </c>
      <c r="B57" s="1846"/>
      <c r="C57" s="1847"/>
      <c r="D57" s="72">
        <v>181463299</v>
      </c>
      <c r="E57" s="73">
        <v>201736376</v>
      </c>
      <c r="F57" s="74">
        <v>200246075</v>
      </c>
      <c r="G57" s="872">
        <v>-7.0000000000000001E-3</v>
      </c>
      <c r="H57" s="951">
        <v>0.104</v>
      </c>
      <c r="K57" s="8"/>
      <c r="L57" s="8"/>
      <c r="M57" s="8"/>
      <c r="N57" s="8"/>
      <c r="O57" s="8"/>
      <c r="P57" s="8"/>
      <c r="Q57" s="8"/>
      <c r="R57" s="8"/>
      <c r="S57" s="8"/>
      <c r="T57" s="8"/>
      <c r="U57" s="8"/>
      <c r="Y57" s="8"/>
      <c r="Z57" s="8"/>
      <c r="AA57" s="8"/>
      <c r="AB57" s="8"/>
    </row>
    <row r="58" spans="1:28">
      <c r="A58" s="1848"/>
      <c r="B58" s="1849"/>
      <c r="C58" s="1850"/>
      <c r="D58" s="61"/>
      <c r="E58" s="62"/>
      <c r="F58" s="63"/>
      <c r="G58" s="747"/>
      <c r="H58" s="748"/>
      <c r="K58" s="8"/>
      <c r="L58" s="8"/>
      <c r="M58" s="8"/>
      <c r="N58" s="8"/>
      <c r="O58" s="8"/>
      <c r="P58" s="8"/>
      <c r="Q58" s="8"/>
      <c r="R58" s="8"/>
      <c r="S58" s="8"/>
      <c r="T58" s="8"/>
      <c r="U58" s="8"/>
      <c r="Y58" s="8"/>
      <c r="Z58" s="8"/>
      <c r="AA58" s="8"/>
      <c r="AB58" s="8"/>
    </row>
    <row r="59" spans="1:28">
      <c r="A59" s="1848" t="s">
        <v>451</v>
      </c>
      <c r="B59" s="1849"/>
      <c r="C59" s="1850"/>
      <c r="D59" s="67">
        <v>115150387</v>
      </c>
      <c r="E59" s="68">
        <v>130403638</v>
      </c>
      <c r="F59" s="69">
        <v>131540506</v>
      </c>
      <c r="G59" s="747">
        <v>8.9999999999999993E-3</v>
      </c>
      <c r="H59" s="748">
        <v>0.14199999999999999</v>
      </c>
      <c r="K59" s="8"/>
      <c r="L59" s="8"/>
      <c r="M59" s="8"/>
      <c r="N59" s="8"/>
      <c r="O59" s="8"/>
      <c r="P59" s="8"/>
      <c r="Q59" s="8"/>
      <c r="R59" s="8"/>
      <c r="S59" s="8"/>
      <c r="T59" s="8"/>
      <c r="U59" s="8"/>
      <c r="Y59" s="8"/>
      <c r="Z59" s="8"/>
      <c r="AA59" s="8"/>
      <c r="AB59" s="8"/>
    </row>
    <row r="60" spans="1:28">
      <c r="A60" s="1848" t="s">
        <v>616</v>
      </c>
      <c r="B60" s="1849"/>
      <c r="C60" s="1850"/>
      <c r="D60" s="67">
        <v>17490615</v>
      </c>
      <c r="E60" s="68">
        <v>20320600</v>
      </c>
      <c r="F60" s="69">
        <v>21228772</v>
      </c>
      <c r="G60" s="747">
        <v>4.4999999999999998E-2</v>
      </c>
      <c r="H60" s="748">
        <v>0.214</v>
      </c>
      <c r="K60" s="8"/>
      <c r="L60" s="8"/>
      <c r="M60" s="8"/>
      <c r="N60" s="8"/>
      <c r="O60" s="8"/>
      <c r="P60" s="8"/>
      <c r="Q60" s="8"/>
      <c r="R60" s="8"/>
      <c r="S60" s="8"/>
      <c r="T60" s="8"/>
      <c r="U60" s="8"/>
      <c r="Y60" s="8"/>
      <c r="Z60" s="8"/>
      <c r="AA60" s="8"/>
      <c r="AB60" s="8"/>
    </row>
    <row r="61" spans="1:28">
      <c r="A61" s="1848" t="s">
        <v>617</v>
      </c>
      <c r="B61" s="1849"/>
      <c r="C61" s="1850"/>
      <c r="D61" s="67">
        <v>70509409</v>
      </c>
      <c r="E61" s="68">
        <v>73973965</v>
      </c>
      <c r="F61" s="69">
        <v>75964511</v>
      </c>
      <c r="G61" s="747">
        <v>2.7E-2</v>
      </c>
      <c r="H61" s="748">
        <v>7.6999999999999999E-2</v>
      </c>
    </row>
    <row r="62" spans="1:28" ht="15" thickBot="1">
      <c r="A62" s="1879" t="s">
        <v>618</v>
      </c>
      <c r="B62" s="1880"/>
      <c r="C62" s="1881"/>
      <c r="D62" s="81">
        <v>27150363</v>
      </c>
      <c r="E62" s="82">
        <v>36109073</v>
      </c>
      <c r="F62" s="83">
        <v>34347223</v>
      </c>
      <c r="G62" s="779">
        <v>-4.9000000000000002E-2</v>
      </c>
      <c r="H62" s="952">
        <v>0.26500000000000001</v>
      </c>
    </row>
    <row r="63" spans="1:28">
      <c r="A63" s="1841"/>
      <c r="B63" s="1841"/>
      <c r="C63" s="85"/>
      <c r="D63" s="85"/>
      <c r="E63" s="85"/>
      <c r="F63" s="85"/>
      <c r="G63" s="85"/>
      <c r="H63" s="85"/>
    </row>
    <row r="64" spans="1:28" ht="41.5" customHeight="1">
      <c r="A64" s="1738"/>
      <c r="B64" s="1738"/>
      <c r="C64" s="1738"/>
      <c r="D64" s="1738"/>
      <c r="E64" s="1738"/>
      <c r="F64" s="1738"/>
      <c r="G64" s="1738"/>
      <c r="H64" s="1738"/>
    </row>
    <row r="65" spans="1:8" ht="15" customHeight="1">
      <c r="A65" s="1900"/>
      <c r="B65" s="1900"/>
      <c r="C65" s="1900"/>
      <c r="D65" s="1900"/>
      <c r="E65" s="1900"/>
      <c r="F65" s="1900"/>
      <c r="G65" s="1900"/>
      <c r="H65" s="1900"/>
    </row>
    <row r="66" spans="1:8" ht="15" customHeight="1">
      <c r="A66" s="1820"/>
      <c r="B66" s="1820"/>
      <c r="C66" s="1820"/>
      <c r="D66" s="1820"/>
      <c r="E66" s="1820"/>
      <c r="F66" s="1820"/>
      <c r="G66" s="1820"/>
      <c r="H66" s="1820"/>
    </row>
    <row r="67" spans="1:8">
      <c r="A67" s="8"/>
      <c r="B67" s="8"/>
      <c r="C67" s="8"/>
      <c r="D67" s="8"/>
      <c r="E67" s="8"/>
      <c r="F67" s="8"/>
      <c r="G67" s="8"/>
      <c r="H67" s="8"/>
    </row>
  </sheetData>
  <mergeCells count="101">
    <mergeCell ref="Y38:AB38"/>
    <mergeCell ref="Y37:AB37"/>
    <mergeCell ref="Y39:AB39"/>
    <mergeCell ref="K41:N41"/>
    <mergeCell ref="L42:S42"/>
    <mergeCell ref="L43:S43"/>
    <mergeCell ref="L39:N39"/>
    <mergeCell ref="L40:N40"/>
    <mergeCell ref="Y40:AB40"/>
    <mergeCell ref="Y42:AB42"/>
    <mergeCell ref="Y43:AB43"/>
    <mergeCell ref="A25:C25"/>
    <mergeCell ref="A26:C26"/>
    <mergeCell ref="A44:C44"/>
    <mergeCell ref="M8:N8"/>
    <mergeCell ref="L1:S1"/>
    <mergeCell ref="L2:S2"/>
    <mergeCell ref="L3:S3"/>
    <mergeCell ref="Y35:AB35"/>
    <mergeCell ref="L15:N15"/>
    <mergeCell ref="L16:N16"/>
    <mergeCell ref="L17:N17"/>
    <mergeCell ref="Y1:AB1"/>
    <mergeCell ref="Y2:AB2"/>
    <mergeCell ref="Z5:AB5"/>
    <mergeCell ref="L6:N6"/>
    <mergeCell ref="L7:N7"/>
    <mergeCell ref="M10:N10"/>
    <mergeCell ref="L11:N11"/>
    <mergeCell ref="L12:N12"/>
    <mergeCell ref="Y36:AB36"/>
    <mergeCell ref="L36:N36"/>
    <mergeCell ref="L38:N38"/>
    <mergeCell ref="L34:N34"/>
    <mergeCell ref="L28:N28"/>
    <mergeCell ref="M9:N9"/>
    <mergeCell ref="A1:H1"/>
    <mergeCell ref="A2:H2"/>
    <mergeCell ref="A3:H3"/>
    <mergeCell ref="D5:F5"/>
    <mergeCell ref="G5:H5"/>
    <mergeCell ref="A31:C31"/>
    <mergeCell ref="B33:C33"/>
    <mergeCell ref="A27:C27"/>
    <mergeCell ref="A28:C28"/>
    <mergeCell ref="L13:N13"/>
    <mergeCell ref="L14:N14"/>
    <mergeCell ref="A30:C30"/>
    <mergeCell ref="A19:C19"/>
    <mergeCell ref="A32:C32"/>
    <mergeCell ref="B9:C9"/>
    <mergeCell ref="B10:C10"/>
    <mergeCell ref="A11:C11"/>
    <mergeCell ref="A29:C29"/>
    <mergeCell ref="B20:C20"/>
    <mergeCell ref="B21:C21"/>
    <mergeCell ref="B22:C22"/>
    <mergeCell ref="A23:C23"/>
    <mergeCell ref="A24:C24"/>
    <mergeCell ref="A65:H65"/>
    <mergeCell ref="B38:C38"/>
    <mergeCell ref="B39:C39"/>
    <mergeCell ref="A66:H66"/>
    <mergeCell ref="A61:C61"/>
    <mergeCell ref="A62:C62"/>
    <mergeCell ref="A47:C47"/>
    <mergeCell ref="A52:C52"/>
    <mergeCell ref="A53:C53"/>
    <mergeCell ref="A58:C58"/>
    <mergeCell ref="A59:C59"/>
    <mergeCell ref="A60:C60"/>
    <mergeCell ref="A63:B63"/>
    <mergeCell ref="A64:H64"/>
    <mergeCell ref="A55:C55"/>
    <mergeCell ref="A57:C57"/>
    <mergeCell ref="A54:C54"/>
    <mergeCell ref="A45:C45"/>
    <mergeCell ref="T5:U5"/>
    <mergeCell ref="AC5:AD5"/>
    <mergeCell ref="B34:C34"/>
    <mergeCell ref="B35:C35"/>
    <mergeCell ref="A46:C46"/>
    <mergeCell ref="A41:C41"/>
    <mergeCell ref="A42:C42"/>
    <mergeCell ref="A43:C43"/>
    <mergeCell ref="A36:C36"/>
    <mergeCell ref="A37:C37"/>
    <mergeCell ref="A40:C40"/>
    <mergeCell ref="A7:C7"/>
    <mergeCell ref="O5:Q5"/>
    <mergeCell ref="R5:S5"/>
    <mergeCell ref="A18:C18"/>
    <mergeCell ref="A6:C6"/>
    <mergeCell ref="A8:C8"/>
    <mergeCell ref="A12:C12"/>
    <mergeCell ref="A13:C13"/>
    <mergeCell ref="A14:C14"/>
    <mergeCell ref="A15:C15"/>
    <mergeCell ref="A16:C16"/>
    <mergeCell ref="A17:C17"/>
    <mergeCell ref="L18:N18"/>
  </mergeCells>
  <hyperlinks>
    <hyperlink ref="A4" location="Index!A1" display="Back to index" xr:uid="{477813FB-2D03-48EB-8EB3-EC8ADD8E641C}"/>
    <hyperlink ref="L4" location="Index!A1" display="Back to index" xr:uid="{8CD395BB-B71E-4575-8108-435AC604C11C}"/>
    <hyperlink ref="Y4" location="Index!A1" display="Back to index" xr:uid="{D784886A-6267-4922-A49B-F335892CFCDE}"/>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67248-72FC-594A-A7DC-63A0EFE6371E}">
  <sheetPr>
    <tabColor theme="2" tint="-0.249977111117893"/>
  </sheetPr>
  <dimension ref="A1:AF67"/>
  <sheetViews>
    <sheetView showGridLines="0" topLeftCell="B1" zoomScale="74" zoomScaleNormal="60" workbookViewId="0">
      <selection activeCell="G12" sqref="G12"/>
    </sheetView>
  </sheetViews>
  <sheetFormatPr baseColWidth="10" defaultColWidth="11.453125" defaultRowHeight="14.5"/>
  <cols>
    <col min="2" max="2" width="35.7265625" customWidth="1"/>
    <col min="3" max="3" width="18.81640625" customWidth="1"/>
    <col min="4" max="4" width="14.26953125" bestFit="1" customWidth="1"/>
    <col min="5" max="6" width="13" bestFit="1" customWidth="1"/>
    <col min="7" max="8" width="11.7265625" bestFit="1" customWidth="1"/>
    <col min="13" max="13" width="10.453125" customWidth="1"/>
    <col min="14" max="14" width="34.26953125" customWidth="1"/>
    <col min="15" max="15" width="14.36328125" bestFit="1" customWidth="1"/>
    <col min="16" max="16" width="13.81640625" bestFit="1" customWidth="1"/>
    <col min="17" max="17" width="14.36328125" bestFit="1" customWidth="1"/>
    <col min="18" max="19" width="11.54296875" bestFit="1" customWidth="1"/>
    <col min="22" max="22" width="12.453125" bestFit="1" customWidth="1"/>
    <col min="26" max="26" width="56.7265625" customWidth="1"/>
    <col min="27" max="29" width="11.54296875" bestFit="1" customWidth="1"/>
  </cols>
  <sheetData>
    <row r="1" spans="1:32">
      <c r="A1" s="1937" t="s">
        <v>677</v>
      </c>
      <c r="B1" s="1937"/>
      <c r="C1" s="1937"/>
      <c r="D1" s="1937"/>
      <c r="E1" s="1937"/>
      <c r="F1" s="1937"/>
      <c r="G1" s="1937"/>
      <c r="H1" s="1937"/>
      <c r="I1" s="1173"/>
      <c r="J1" s="1173"/>
      <c r="K1" s="1174"/>
      <c r="L1" s="1938" t="s">
        <v>677</v>
      </c>
      <c r="M1" s="1938"/>
      <c r="N1" s="1938"/>
      <c r="O1" s="1938"/>
      <c r="P1" s="1938"/>
      <c r="Q1" s="1938"/>
      <c r="R1" s="1938"/>
      <c r="S1" s="1938"/>
      <c r="T1" s="1544"/>
      <c r="U1" s="1544"/>
      <c r="V1" s="1"/>
      <c r="Z1" s="1938" t="s">
        <v>678</v>
      </c>
      <c r="AA1" s="1938"/>
      <c r="AB1" s="1938"/>
      <c r="AC1" s="1938"/>
      <c r="AD1" s="1544"/>
      <c r="AE1" s="1544"/>
      <c r="AF1" s="1173"/>
    </row>
    <row r="2" spans="1:32">
      <c r="A2" s="1938" t="s">
        <v>679</v>
      </c>
      <c r="B2" s="1938"/>
      <c r="C2" s="1938"/>
      <c r="D2" s="1938"/>
      <c r="E2" s="1938"/>
      <c r="F2" s="1938"/>
      <c r="G2" s="1938"/>
      <c r="H2" s="1938"/>
      <c r="I2" s="1173"/>
      <c r="J2" s="1173"/>
      <c r="K2" s="1174"/>
      <c r="L2" s="1938" t="s">
        <v>680</v>
      </c>
      <c r="M2" s="1938"/>
      <c r="N2" s="1938"/>
      <c r="O2" s="1938"/>
      <c r="P2" s="1938"/>
      <c r="Q2" s="1938"/>
      <c r="R2" s="1938"/>
      <c r="S2" s="1938"/>
      <c r="T2" s="1544"/>
      <c r="U2" s="1544"/>
      <c r="V2" s="1"/>
      <c r="Z2" s="1938" t="s">
        <v>649</v>
      </c>
      <c r="AA2" s="1938"/>
      <c r="AB2" s="1938"/>
      <c r="AC2" s="1938"/>
      <c r="AD2" s="1544"/>
      <c r="AE2" s="1544"/>
      <c r="AF2" s="1173"/>
    </row>
    <row r="3" spans="1:32" ht="15" thickBot="1">
      <c r="A3" s="1938" t="s">
        <v>558</v>
      </c>
      <c r="B3" s="1938"/>
      <c r="C3" s="1938"/>
      <c r="D3" s="1938"/>
      <c r="E3" s="1938"/>
      <c r="F3" s="1938"/>
      <c r="G3" s="1938"/>
      <c r="H3" s="1938"/>
      <c r="I3" s="1173"/>
      <c r="J3" s="1173"/>
      <c r="K3" s="1174"/>
      <c r="L3" s="1938" t="s">
        <v>559</v>
      </c>
      <c r="M3" s="1938"/>
      <c r="N3" s="1938"/>
      <c r="O3" s="1938"/>
      <c r="P3" s="1938"/>
      <c r="Q3" s="1938"/>
      <c r="R3" s="1938"/>
      <c r="S3" s="1938"/>
      <c r="T3" s="1544"/>
      <c r="U3" s="1544"/>
      <c r="V3" s="1"/>
      <c r="Z3" s="1175" t="s">
        <v>128</v>
      </c>
      <c r="AA3" s="1176"/>
      <c r="AB3" s="1176"/>
      <c r="AC3" s="1176"/>
      <c r="AD3" s="1544"/>
      <c r="AE3" s="1544"/>
      <c r="AF3" s="1173"/>
    </row>
    <row r="4" spans="1:32" ht="15" thickBot="1">
      <c r="A4" s="1258" t="s">
        <v>128</v>
      </c>
      <c r="B4" s="1259"/>
      <c r="C4" s="1260"/>
      <c r="D4" s="1260"/>
      <c r="E4" s="1260"/>
      <c r="F4" s="1260"/>
      <c r="G4" s="1260"/>
      <c r="H4" s="1260"/>
      <c r="I4" s="1098"/>
      <c r="J4" s="1098"/>
      <c r="K4" s="1261"/>
      <c r="L4" s="1258" t="s">
        <v>128</v>
      </c>
      <c r="M4" s="1096"/>
      <c r="N4" s="1096"/>
      <c r="O4" s="1260"/>
      <c r="P4" s="1260"/>
      <c r="Q4" s="1260"/>
      <c r="R4" s="1260"/>
      <c r="S4" s="1260"/>
      <c r="T4" s="1545"/>
      <c r="U4" s="1545"/>
      <c r="V4" s="1"/>
      <c r="Z4" s="1262"/>
      <c r="AA4" s="1940" t="s">
        <v>28</v>
      </c>
      <c r="AB4" s="1942"/>
      <c r="AC4" s="1941"/>
      <c r="AD4" s="1831" t="s">
        <v>917</v>
      </c>
      <c r="AE4" s="1832"/>
      <c r="AF4" s="1173"/>
    </row>
    <row r="5" spans="1:32" ht="15" thickBot="1">
      <c r="A5" s="1259"/>
      <c r="B5" s="1259"/>
      <c r="C5" s="1259"/>
      <c r="D5" s="1831" t="s">
        <v>156</v>
      </c>
      <c r="E5" s="1939"/>
      <c r="F5" s="1832"/>
      <c r="G5" s="1940" t="s">
        <v>29</v>
      </c>
      <c r="H5" s="1941"/>
      <c r="I5" s="1098"/>
      <c r="J5" s="1098"/>
      <c r="K5" s="1140"/>
      <c r="L5" s="1096"/>
      <c r="M5" s="1096"/>
      <c r="N5" s="1097"/>
      <c r="O5" s="1887" t="s">
        <v>28</v>
      </c>
      <c r="P5" s="1888"/>
      <c r="Q5" s="1889"/>
      <c r="R5" s="1890" t="s">
        <v>29</v>
      </c>
      <c r="S5" s="1891"/>
      <c r="T5" s="1831" t="s">
        <v>917</v>
      </c>
      <c r="U5" s="1832"/>
      <c r="V5" s="1351" t="s">
        <v>29</v>
      </c>
      <c r="Z5" s="1263"/>
      <c r="AA5" s="1100" t="s">
        <v>31</v>
      </c>
      <c r="AB5" s="1101" t="s">
        <v>32</v>
      </c>
      <c r="AC5" s="1102" t="s">
        <v>33</v>
      </c>
      <c r="AD5" s="1425">
        <v>43983</v>
      </c>
      <c r="AE5" s="1426">
        <v>44348</v>
      </c>
      <c r="AF5" s="1173"/>
    </row>
    <row r="6" spans="1:32" ht="15" thickBot="1">
      <c r="A6" s="1919"/>
      <c r="B6" s="1919"/>
      <c r="C6" s="1920"/>
      <c r="D6" s="1264">
        <v>43983</v>
      </c>
      <c r="E6" s="1265">
        <v>44256</v>
      </c>
      <c r="F6" s="1266">
        <v>44348</v>
      </c>
      <c r="G6" s="1267" t="s">
        <v>34</v>
      </c>
      <c r="H6" s="1268" t="s">
        <v>35</v>
      </c>
      <c r="I6" s="1098"/>
      <c r="J6" s="1098"/>
      <c r="K6" s="1132"/>
      <c r="L6" s="1919"/>
      <c r="M6" s="1919"/>
      <c r="N6" s="1920"/>
      <c r="O6" s="1100" t="s">
        <v>31</v>
      </c>
      <c r="P6" s="1101" t="s">
        <v>32</v>
      </c>
      <c r="Q6" s="1102" t="s">
        <v>33</v>
      </c>
      <c r="R6" s="1101" t="s">
        <v>34</v>
      </c>
      <c r="S6" s="1102" t="s">
        <v>35</v>
      </c>
      <c r="T6" s="1425">
        <v>43983</v>
      </c>
      <c r="U6" s="1426">
        <v>44348</v>
      </c>
      <c r="V6" s="1520" t="s">
        <v>896</v>
      </c>
      <c r="Z6" s="1110" t="s">
        <v>52</v>
      </c>
      <c r="AA6" s="1111"/>
      <c r="AB6" s="1112"/>
      <c r="AC6" s="1113"/>
      <c r="AD6" s="1546"/>
      <c r="AE6" s="1547"/>
      <c r="AF6" s="1173"/>
    </row>
    <row r="7" spans="1:32" ht="17">
      <c r="A7" s="1943" t="s">
        <v>560</v>
      </c>
      <c r="B7" s="1944"/>
      <c r="C7" s="1945"/>
      <c r="D7" s="1107"/>
      <c r="E7" s="1108"/>
      <c r="F7" s="1109"/>
      <c r="G7" s="1112"/>
      <c r="H7" s="1113"/>
      <c r="I7" s="1098"/>
      <c r="J7" s="1098"/>
      <c r="K7" s="1140"/>
      <c r="L7" s="1921" t="s">
        <v>561</v>
      </c>
      <c r="M7" s="1922"/>
      <c r="N7" s="1923"/>
      <c r="O7" s="1121"/>
      <c r="P7" s="1122"/>
      <c r="Q7" s="1122"/>
      <c r="R7" s="1121"/>
      <c r="S7" s="1123"/>
      <c r="T7" s="1522"/>
      <c r="U7" s="1522"/>
      <c r="V7" s="1530"/>
      <c r="Z7" s="1120" t="s">
        <v>866</v>
      </c>
      <c r="AA7" s="1269">
        <v>-0.02</v>
      </c>
      <c r="AB7" s="1160">
        <v>1.6E-2</v>
      </c>
      <c r="AC7" s="1270">
        <v>1.7000000000000001E-2</v>
      </c>
      <c r="AD7" s="837">
        <v>-8.0000000000000002E-3</v>
      </c>
      <c r="AE7" s="1548">
        <v>1.7000000000000001E-2</v>
      </c>
      <c r="AF7" s="1173"/>
    </row>
    <row r="8" spans="1:32" ht="17">
      <c r="A8" s="1897" t="s">
        <v>650</v>
      </c>
      <c r="B8" s="1898"/>
      <c r="C8" s="1899"/>
      <c r="D8" s="1121"/>
      <c r="E8" s="1122"/>
      <c r="F8" s="1123"/>
      <c r="G8" s="1271"/>
      <c r="H8" s="1272"/>
      <c r="I8" s="1098"/>
      <c r="J8" s="1098"/>
      <c r="K8" s="1140"/>
      <c r="L8" s="1114"/>
      <c r="M8" s="1901" t="s">
        <v>563</v>
      </c>
      <c r="N8" s="1902"/>
      <c r="O8" s="1986">
        <v>1968404</v>
      </c>
      <c r="P8" s="1987">
        <v>1939749</v>
      </c>
      <c r="Q8" s="1988">
        <v>1930221</v>
      </c>
      <c r="R8" s="1125">
        <v>-5.0000000000000001E-3</v>
      </c>
      <c r="S8" s="1119">
        <v>-1.9E-2</v>
      </c>
      <c r="T8" s="1986">
        <v>4147717</v>
      </c>
      <c r="U8" s="1988">
        <v>3869970</v>
      </c>
      <c r="V8" s="1530">
        <v>-6.696382612410634E-2</v>
      </c>
      <c r="Z8" s="1120" t="s">
        <v>867</v>
      </c>
      <c r="AA8" s="1269">
        <v>-0.18</v>
      </c>
      <c r="AB8" s="1160">
        <v>0.16600000000000001</v>
      </c>
      <c r="AC8" s="1270">
        <v>0.17199999999999999</v>
      </c>
      <c r="AD8" s="837">
        <v>-7.0000000000000007E-2</v>
      </c>
      <c r="AE8" s="1548">
        <v>0.17299999999999999</v>
      </c>
      <c r="AF8" s="1173"/>
    </row>
    <row r="9" spans="1:32" ht="17">
      <c r="A9" s="1137"/>
      <c r="B9" s="1901" t="s">
        <v>564</v>
      </c>
      <c r="C9" s="1902"/>
      <c r="D9" s="1996">
        <v>4402832</v>
      </c>
      <c r="E9" s="1997">
        <v>4774267</v>
      </c>
      <c r="F9" s="1998">
        <v>6413791</v>
      </c>
      <c r="G9" s="1271">
        <v>0.34300000000000003</v>
      </c>
      <c r="H9" s="1272">
        <v>0.45700000000000002</v>
      </c>
      <c r="I9" s="1098"/>
      <c r="J9" s="1098"/>
      <c r="K9" s="1140"/>
      <c r="L9" s="1124"/>
      <c r="M9" s="1901" t="s">
        <v>868</v>
      </c>
      <c r="N9" s="1902"/>
      <c r="O9" s="1986">
        <v>-545952</v>
      </c>
      <c r="P9" s="1987">
        <v>-492099</v>
      </c>
      <c r="Q9" s="1988">
        <v>-382994</v>
      </c>
      <c r="R9" s="1125">
        <v>-0.222</v>
      </c>
      <c r="S9" s="1119">
        <v>-0.29799999999999999</v>
      </c>
      <c r="T9" s="1986">
        <v>-1109114</v>
      </c>
      <c r="U9" s="1988">
        <v>-875093</v>
      </c>
      <c r="V9" s="1530">
        <v>-0.21099814807134343</v>
      </c>
      <c r="Z9" s="1120" t="s">
        <v>869</v>
      </c>
      <c r="AA9" s="1269">
        <v>3.73E-2</v>
      </c>
      <c r="AB9" s="1160">
        <v>3.2300000000000002E-2</v>
      </c>
      <c r="AC9" s="1270">
        <v>3.4299999999999997E-2</v>
      </c>
      <c r="AD9" s="837">
        <v>4.1000000000000002E-2</v>
      </c>
      <c r="AE9" s="1548">
        <v>3.3799999999999997E-2</v>
      </c>
      <c r="AF9" s="1173"/>
    </row>
    <row r="10" spans="1:32" ht="17">
      <c r="A10" s="1137"/>
      <c r="B10" s="1901" t="s">
        <v>565</v>
      </c>
      <c r="C10" s="1902"/>
      <c r="D10" s="1996">
        <v>26045808</v>
      </c>
      <c r="E10" s="1997">
        <v>29710731</v>
      </c>
      <c r="F10" s="1998">
        <v>25585201</v>
      </c>
      <c r="G10" s="1271">
        <v>-0.13900000000000001</v>
      </c>
      <c r="H10" s="1272">
        <v>-1.7999999999999999E-2</v>
      </c>
      <c r="I10" s="1098"/>
      <c r="J10" s="1098"/>
      <c r="K10" s="1140"/>
      <c r="L10" s="1114"/>
      <c r="M10" s="1924" t="s">
        <v>272</v>
      </c>
      <c r="N10" s="1925"/>
      <c r="O10" s="1989">
        <v>1422452</v>
      </c>
      <c r="P10" s="1990">
        <v>1447650</v>
      </c>
      <c r="Q10" s="1991">
        <v>1547227</v>
      </c>
      <c r="R10" s="1273">
        <v>6.9000000000000006E-2</v>
      </c>
      <c r="S10" s="1130">
        <v>8.7999999999999995E-2</v>
      </c>
      <c r="T10" s="1989">
        <v>3038603</v>
      </c>
      <c r="U10" s="1991">
        <v>2994877</v>
      </c>
      <c r="V10" s="1532">
        <v>-1.4390165480650153E-2</v>
      </c>
      <c r="Z10" s="1134" t="s">
        <v>870</v>
      </c>
      <c r="AA10" s="1269">
        <v>-1.52E-2</v>
      </c>
      <c r="AB10" s="1160">
        <v>2.3699999999999999E-2</v>
      </c>
      <c r="AC10" s="1270">
        <v>2.81E-2</v>
      </c>
      <c r="AD10" s="837">
        <v>-1.1000000000000001E-3</v>
      </c>
      <c r="AE10" s="1548">
        <v>2.63E-2</v>
      </c>
      <c r="AF10" s="1173"/>
    </row>
    <row r="11" spans="1:32" ht="17">
      <c r="A11" s="1946" t="s">
        <v>566</v>
      </c>
      <c r="B11" s="1947"/>
      <c r="C11" s="1948"/>
      <c r="D11" s="1999">
        <v>30448640</v>
      </c>
      <c r="E11" s="2000">
        <v>34484998</v>
      </c>
      <c r="F11" s="2001">
        <v>31998992</v>
      </c>
      <c r="G11" s="1274">
        <v>-7.1999999999999995E-2</v>
      </c>
      <c r="H11" s="1275">
        <v>5.0999999999999997E-2</v>
      </c>
      <c r="I11" s="1098"/>
      <c r="J11" s="1098"/>
      <c r="K11" s="1140"/>
      <c r="L11" s="1905"/>
      <c r="M11" s="1901"/>
      <c r="N11" s="1902"/>
      <c r="O11" s="1989"/>
      <c r="P11" s="1990"/>
      <c r="Q11" s="1991"/>
      <c r="R11" s="1273"/>
      <c r="S11" s="1130"/>
      <c r="T11" s="1989"/>
      <c r="U11" s="1991"/>
      <c r="V11" s="1533"/>
      <c r="Z11" s="1134" t="s">
        <v>871</v>
      </c>
      <c r="AA11" s="1269">
        <v>1.5800000000000002E-2</v>
      </c>
      <c r="AB11" s="1160">
        <v>1.2E-2</v>
      </c>
      <c r="AC11" s="1270">
        <v>9.2999999999999992E-3</v>
      </c>
      <c r="AD11" s="837">
        <v>1.6299999999999999E-2</v>
      </c>
      <c r="AE11" s="1548">
        <v>9.4000000000000004E-3</v>
      </c>
      <c r="AF11" s="1173"/>
    </row>
    <row r="12" spans="1:32">
      <c r="A12" s="1905"/>
      <c r="B12" s="1901"/>
      <c r="C12" s="1902"/>
      <c r="D12" s="1996"/>
      <c r="E12" s="1997"/>
      <c r="F12" s="1998"/>
      <c r="G12" s="1271"/>
      <c r="H12" s="1272"/>
      <c r="I12" s="1098"/>
      <c r="J12" s="1098"/>
      <c r="K12" s="1140"/>
      <c r="L12" s="1905" t="s">
        <v>652</v>
      </c>
      <c r="M12" s="1901"/>
      <c r="N12" s="1902"/>
      <c r="O12" s="1986">
        <v>-2017137</v>
      </c>
      <c r="P12" s="1987">
        <v>-435378</v>
      </c>
      <c r="Q12" s="1988">
        <v>-337668</v>
      </c>
      <c r="R12" s="1125">
        <v>-0.224</v>
      </c>
      <c r="S12" s="1119">
        <v>-0.83299999999999996</v>
      </c>
      <c r="T12" s="1986">
        <v>-3168717</v>
      </c>
      <c r="U12" s="1988">
        <v>-773046</v>
      </c>
      <c r="V12" s="1530">
        <v>-0.75603816939158652</v>
      </c>
      <c r="Z12" s="1135"/>
      <c r="AA12" s="1121"/>
      <c r="AB12" s="1122"/>
      <c r="AC12" s="1123"/>
      <c r="AD12" s="1549"/>
      <c r="AE12" s="1550"/>
      <c r="AF12" s="1173"/>
    </row>
    <row r="13" spans="1:32">
      <c r="A13" s="1897" t="s">
        <v>162</v>
      </c>
      <c r="B13" s="1898"/>
      <c r="C13" s="1899"/>
      <c r="D13" s="1999">
        <v>1987570</v>
      </c>
      <c r="E13" s="2000">
        <v>772790</v>
      </c>
      <c r="F13" s="2001">
        <v>544937</v>
      </c>
      <c r="G13" s="1274">
        <v>-0.29499999999999998</v>
      </c>
      <c r="H13" s="1275">
        <v>-0.72599999999999998</v>
      </c>
      <c r="I13" s="1098"/>
      <c r="J13" s="1098"/>
      <c r="K13" s="1140"/>
      <c r="L13" s="1905" t="s">
        <v>222</v>
      </c>
      <c r="M13" s="1901"/>
      <c r="N13" s="1902"/>
      <c r="O13" s="1986">
        <v>14089</v>
      </c>
      <c r="P13" s="1987">
        <v>50025</v>
      </c>
      <c r="Q13" s="1988">
        <v>55807</v>
      </c>
      <c r="R13" s="1125">
        <v>0.11600000000000001</v>
      </c>
      <c r="S13" s="1119">
        <v>2.9609999999999999</v>
      </c>
      <c r="T13" s="1986">
        <v>48511</v>
      </c>
      <c r="U13" s="1988">
        <v>105832</v>
      </c>
      <c r="V13" s="1530">
        <v>1.1816082950258704</v>
      </c>
      <c r="Z13" s="1136" t="s">
        <v>653</v>
      </c>
      <c r="AA13" s="1121"/>
      <c r="AB13" s="1122"/>
      <c r="AC13" s="1123"/>
      <c r="AD13" s="1549"/>
      <c r="AE13" s="1550"/>
      <c r="AF13" s="1173"/>
    </row>
    <row r="14" spans="1:32">
      <c r="A14" s="1897"/>
      <c r="B14" s="1898"/>
      <c r="C14" s="1899"/>
      <c r="D14" s="1999"/>
      <c r="E14" s="2000"/>
      <c r="F14" s="2001"/>
      <c r="G14" s="1274"/>
      <c r="H14" s="1275"/>
      <c r="I14" s="1098"/>
      <c r="J14" s="1098"/>
      <c r="K14" s="1140"/>
      <c r="L14" s="1906" t="s">
        <v>220</v>
      </c>
      <c r="M14" s="1907"/>
      <c r="N14" s="1908"/>
      <c r="O14" s="1989">
        <v>-2003048</v>
      </c>
      <c r="P14" s="1990">
        <v>-385353</v>
      </c>
      <c r="Q14" s="1991">
        <v>-281861</v>
      </c>
      <c r="R14" s="1273">
        <v>-0.26900000000000002</v>
      </c>
      <c r="S14" s="1130">
        <v>-0.85899999999999999</v>
      </c>
      <c r="T14" s="1989">
        <v>-3120206</v>
      </c>
      <c r="U14" s="1991">
        <v>-667214</v>
      </c>
      <c r="V14" s="1532">
        <v>-0.78616347766782069</v>
      </c>
      <c r="Z14" s="1120" t="s">
        <v>245</v>
      </c>
      <c r="AA14" s="1269">
        <v>2.6499999999999999E-2</v>
      </c>
      <c r="AB14" s="1160">
        <v>3.0499999999999999E-2</v>
      </c>
      <c r="AC14" s="1270">
        <v>3.0700000000000002E-2</v>
      </c>
      <c r="AD14" s="837">
        <v>2.6499999999999999E-2</v>
      </c>
      <c r="AE14" s="1548">
        <v>3.0700000000000002E-2</v>
      </c>
      <c r="AF14" s="1173"/>
    </row>
    <row r="15" spans="1:32">
      <c r="A15" s="1897" t="s">
        <v>568</v>
      </c>
      <c r="B15" s="1898"/>
      <c r="C15" s="1899"/>
      <c r="D15" s="1999">
        <v>1630272</v>
      </c>
      <c r="E15" s="2000">
        <v>3549042</v>
      </c>
      <c r="F15" s="2001">
        <v>2118559</v>
      </c>
      <c r="G15" s="1274">
        <v>-0.40300000000000002</v>
      </c>
      <c r="H15" s="1275">
        <v>0.3</v>
      </c>
      <c r="I15" s="1098"/>
      <c r="J15" s="1098"/>
      <c r="K15" s="1140"/>
      <c r="L15" s="1914"/>
      <c r="M15" s="1915"/>
      <c r="N15" s="1916"/>
      <c r="O15" s="1986"/>
      <c r="P15" s="1987"/>
      <c r="Q15" s="1988"/>
      <c r="R15" s="1125"/>
      <c r="S15" s="1119"/>
      <c r="T15" s="1986"/>
      <c r="U15" s="1988"/>
      <c r="V15" s="1526"/>
      <c r="Z15" s="1120" t="s">
        <v>655</v>
      </c>
      <c r="AA15" s="1269">
        <v>3.5900000000000001E-2</v>
      </c>
      <c r="AB15" s="1160">
        <v>4.5400000000000003E-2</v>
      </c>
      <c r="AC15" s="1270">
        <v>4.4999999999999998E-2</v>
      </c>
      <c r="AD15" s="837">
        <v>3.5900000000000001E-2</v>
      </c>
      <c r="AE15" s="1548">
        <v>4.4999999999999998E-2</v>
      </c>
      <c r="AF15" s="1173"/>
    </row>
    <row r="16" spans="1:32">
      <c r="A16" s="1897" t="s">
        <v>654</v>
      </c>
      <c r="B16" s="1898"/>
      <c r="C16" s="1899"/>
      <c r="D16" s="1999">
        <v>17562854</v>
      </c>
      <c r="E16" s="2000">
        <v>30302999</v>
      </c>
      <c r="F16" s="2001">
        <v>24477519</v>
      </c>
      <c r="G16" s="1274">
        <v>-0.192</v>
      </c>
      <c r="H16" s="1275">
        <v>0.39400000000000002</v>
      </c>
      <c r="I16" s="1098"/>
      <c r="J16" s="1098"/>
      <c r="K16" s="1140"/>
      <c r="L16" s="1906" t="s">
        <v>569</v>
      </c>
      <c r="M16" s="1907"/>
      <c r="N16" s="1908"/>
      <c r="O16" s="1989">
        <v>-580596</v>
      </c>
      <c r="P16" s="1990">
        <v>1062297</v>
      </c>
      <c r="Q16" s="1991">
        <v>1265366</v>
      </c>
      <c r="R16" s="1273">
        <v>0.191</v>
      </c>
      <c r="S16" s="1130">
        <v>-3.1789999999999998</v>
      </c>
      <c r="T16" s="1989">
        <v>-81603</v>
      </c>
      <c r="U16" s="1991">
        <v>2327663</v>
      </c>
      <c r="V16" s="1206" t="s">
        <v>303</v>
      </c>
      <c r="Z16" s="1120" t="s">
        <v>656</v>
      </c>
      <c r="AA16" s="1269">
        <v>2.173</v>
      </c>
      <c r="AB16" s="1160">
        <v>2.0990000000000002</v>
      </c>
      <c r="AC16" s="1270">
        <v>1.9510000000000001</v>
      </c>
      <c r="AD16" s="837">
        <v>2.173</v>
      </c>
      <c r="AE16" s="1548">
        <v>1.9510000000000001</v>
      </c>
      <c r="AF16" s="1173"/>
    </row>
    <row r="17" spans="1:32">
      <c r="A17" s="1897" t="s">
        <v>165</v>
      </c>
      <c r="B17" s="1898"/>
      <c r="C17" s="1899"/>
      <c r="D17" s="1999">
        <v>3995043</v>
      </c>
      <c r="E17" s="2000">
        <v>5174978</v>
      </c>
      <c r="F17" s="2001">
        <v>7071197</v>
      </c>
      <c r="G17" s="1274">
        <v>0.36599999999999999</v>
      </c>
      <c r="H17" s="1275">
        <v>0.77</v>
      </c>
      <c r="I17" s="1098"/>
      <c r="J17" s="1098"/>
      <c r="K17" s="1140"/>
      <c r="L17" s="1914"/>
      <c r="M17" s="1915"/>
      <c r="N17" s="1916"/>
      <c r="O17" s="1987"/>
      <c r="P17" s="1987"/>
      <c r="Q17" s="1987"/>
      <c r="R17" s="1118"/>
      <c r="S17" s="1119"/>
      <c r="T17" s="1987"/>
      <c r="U17" s="1987"/>
      <c r="V17" s="1525"/>
      <c r="Z17" s="1120" t="s">
        <v>657</v>
      </c>
      <c r="AA17" s="1269">
        <v>1.603</v>
      </c>
      <c r="AB17" s="1160">
        <v>1.4119999999999999</v>
      </c>
      <c r="AC17" s="1270">
        <v>1.331</v>
      </c>
      <c r="AD17" s="837">
        <v>1.603</v>
      </c>
      <c r="AE17" s="1548">
        <v>1.331</v>
      </c>
      <c r="AF17" s="1173"/>
    </row>
    <row r="18" spans="1:32" ht="17">
      <c r="A18" s="1905"/>
      <c r="B18" s="1901"/>
      <c r="C18" s="1902"/>
      <c r="D18" s="1996"/>
      <c r="E18" s="1997"/>
      <c r="F18" s="1998"/>
      <c r="G18" s="1271"/>
      <c r="H18" s="1272"/>
      <c r="I18" s="1098"/>
      <c r="J18" s="1098"/>
      <c r="K18" s="1140"/>
      <c r="L18" s="1897" t="s">
        <v>571</v>
      </c>
      <c r="M18" s="1898"/>
      <c r="N18" s="1899"/>
      <c r="O18" s="1987"/>
      <c r="P18" s="1987"/>
      <c r="Q18" s="1987"/>
      <c r="R18" s="1118"/>
      <c r="S18" s="1119"/>
      <c r="T18" s="1987"/>
      <c r="U18" s="1987"/>
      <c r="V18" s="1533"/>
      <c r="Z18" s="1120" t="s">
        <v>872</v>
      </c>
      <c r="AA18" s="1269">
        <v>7.17E-2</v>
      </c>
      <c r="AB18" s="1160">
        <v>1.37E-2</v>
      </c>
      <c r="AC18" s="1270">
        <v>9.4999999999999998E-3</v>
      </c>
      <c r="AD18" s="837">
        <v>5.5800000000000002E-2</v>
      </c>
      <c r="AE18" s="1548">
        <v>1.1900000000000001E-2</v>
      </c>
      <c r="AF18" s="1173"/>
    </row>
    <row r="19" spans="1:32">
      <c r="A19" s="1897" t="s">
        <v>49</v>
      </c>
      <c r="B19" s="1898"/>
      <c r="C19" s="1899"/>
      <c r="D19" s="1999">
        <v>111821212</v>
      </c>
      <c r="E19" s="2000">
        <v>112597400</v>
      </c>
      <c r="F19" s="2001">
        <v>118872541</v>
      </c>
      <c r="G19" s="1274">
        <v>5.6000000000000001E-2</v>
      </c>
      <c r="H19" s="1275">
        <v>6.3E-2</v>
      </c>
      <c r="I19" s="1098"/>
      <c r="J19" s="1098"/>
      <c r="K19" s="1140"/>
      <c r="L19" s="1137"/>
      <c r="M19" s="1901" t="s">
        <v>572</v>
      </c>
      <c r="N19" s="1902"/>
      <c r="O19" s="1986">
        <v>379049</v>
      </c>
      <c r="P19" s="1987">
        <v>614423</v>
      </c>
      <c r="Q19" s="1988">
        <v>637821</v>
      </c>
      <c r="R19" s="1125">
        <v>3.7999999999999999E-2</v>
      </c>
      <c r="S19" s="1119">
        <v>0.68300000000000005</v>
      </c>
      <c r="T19" s="1986">
        <v>957632</v>
      </c>
      <c r="U19" s="1988">
        <v>1252244</v>
      </c>
      <c r="V19" s="1530">
        <v>0.30764636102385884</v>
      </c>
      <c r="Z19" s="1134"/>
      <c r="AA19" s="1121"/>
      <c r="AB19" s="1122"/>
      <c r="AC19" s="1123"/>
      <c r="AD19" s="1549"/>
      <c r="AE19" s="1550"/>
      <c r="AF19" s="1173"/>
    </row>
    <row r="20" spans="1:32">
      <c r="A20" s="1137"/>
      <c r="B20" s="1901" t="s">
        <v>573</v>
      </c>
      <c r="C20" s="1902"/>
      <c r="D20" s="1996">
        <v>108857750</v>
      </c>
      <c r="E20" s="1997">
        <v>109158605</v>
      </c>
      <c r="F20" s="1998">
        <v>115221323</v>
      </c>
      <c r="G20" s="1271">
        <v>5.6000000000000001E-2</v>
      </c>
      <c r="H20" s="1272">
        <v>5.8000000000000003E-2</v>
      </c>
      <c r="I20" s="1098"/>
      <c r="J20" s="1098"/>
      <c r="K20" s="1140"/>
      <c r="L20" s="1137"/>
      <c r="M20" s="1901" t="s">
        <v>658</v>
      </c>
      <c r="N20" s="1902"/>
      <c r="O20" s="1986">
        <v>142210</v>
      </c>
      <c r="P20" s="1987">
        <v>172489</v>
      </c>
      <c r="Q20" s="1988">
        <v>238775</v>
      </c>
      <c r="R20" s="1125">
        <v>0.38400000000000001</v>
      </c>
      <c r="S20" s="1119">
        <v>0.67900000000000005</v>
      </c>
      <c r="T20" s="1986">
        <v>316997</v>
      </c>
      <c r="U20" s="1988">
        <v>411264</v>
      </c>
      <c r="V20" s="1530">
        <v>0.29737505402259329</v>
      </c>
      <c r="Z20" s="1142" t="s">
        <v>84</v>
      </c>
      <c r="AA20" s="1121"/>
      <c r="AB20" s="1122"/>
      <c r="AC20" s="1123"/>
      <c r="AD20" s="1549"/>
      <c r="AE20" s="1550"/>
      <c r="AF20" s="1173"/>
    </row>
    <row r="21" spans="1:32" ht="17">
      <c r="A21" s="1137"/>
      <c r="B21" s="1915" t="s">
        <v>575</v>
      </c>
      <c r="C21" s="1916"/>
      <c r="D21" s="1996">
        <v>2963462</v>
      </c>
      <c r="E21" s="1997">
        <v>3438795</v>
      </c>
      <c r="F21" s="1998">
        <v>3651218</v>
      </c>
      <c r="G21" s="1271">
        <v>6.2E-2</v>
      </c>
      <c r="H21" s="1272">
        <v>0.23200000000000001</v>
      </c>
      <c r="I21" s="1098"/>
      <c r="J21" s="1098"/>
      <c r="K21" s="1140"/>
      <c r="L21" s="1137"/>
      <c r="M21" s="1901" t="s">
        <v>299</v>
      </c>
      <c r="N21" s="1902"/>
      <c r="O21" s="1986">
        <v>-22406</v>
      </c>
      <c r="P21" s="1987">
        <v>41963</v>
      </c>
      <c r="Q21" s="1988">
        <v>-130488</v>
      </c>
      <c r="R21" s="1125">
        <v>-4.1100000000000003</v>
      </c>
      <c r="S21" s="1119" t="s">
        <v>303</v>
      </c>
      <c r="T21" s="1986">
        <v>-54050</v>
      </c>
      <c r="U21" s="1988">
        <v>-88525</v>
      </c>
      <c r="V21" s="1530">
        <v>0.63783533765032374</v>
      </c>
      <c r="Z21" s="1135" t="s">
        <v>873</v>
      </c>
      <c r="AA21" s="1269">
        <v>0.50700000000000001</v>
      </c>
      <c r="AB21" s="1160">
        <v>0.40200000000000002</v>
      </c>
      <c r="AC21" s="1270">
        <v>0.42899999999999999</v>
      </c>
      <c r="AD21" s="837">
        <v>0.46500000000000002</v>
      </c>
      <c r="AE21" s="1548">
        <v>0.41599999999999998</v>
      </c>
      <c r="AF21" s="1173"/>
    </row>
    <row r="22" spans="1:32" ht="17.5" thickBot="1">
      <c r="A22" s="1137"/>
      <c r="B22" s="1901" t="s">
        <v>659</v>
      </c>
      <c r="C22" s="1902"/>
      <c r="D22" s="1996">
        <v>-6438182</v>
      </c>
      <c r="E22" s="1997">
        <v>-7218294</v>
      </c>
      <c r="F22" s="1998">
        <v>-7124855</v>
      </c>
      <c r="G22" s="1271">
        <v>-1.2999999999999999E-2</v>
      </c>
      <c r="H22" s="1272">
        <v>0.107</v>
      </c>
      <c r="I22" s="1098"/>
      <c r="J22" s="1098"/>
      <c r="K22" s="1140"/>
      <c r="L22" s="1137"/>
      <c r="M22" s="1901" t="s">
        <v>681</v>
      </c>
      <c r="N22" s="1902"/>
      <c r="O22" s="1986">
        <v>-166973</v>
      </c>
      <c r="P22" s="1987">
        <v>14110</v>
      </c>
      <c r="Q22" s="1988">
        <v>52809</v>
      </c>
      <c r="R22" s="1125">
        <v>2.7429999999999999</v>
      </c>
      <c r="S22" s="1119">
        <v>-1.3160000000000001</v>
      </c>
      <c r="T22" s="1986">
        <v>-132072</v>
      </c>
      <c r="U22" s="1988">
        <v>66919</v>
      </c>
      <c r="V22" s="1533" t="s">
        <v>303</v>
      </c>
      <c r="Z22" s="1276" t="s">
        <v>874</v>
      </c>
      <c r="AA22" s="1277">
        <v>2.12E-2</v>
      </c>
      <c r="AB22" s="1278">
        <v>1.9400000000000001E-2</v>
      </c>
      <c r="AC22" s="1279">
        <v>2.1499999999999998E-2</v>
      </c>
      <c r="AD22" s="838">
        <v>1.09E-2</v>
      </c>
      <c r="AE22" s="1551">
        <v>1.6299999999999999E-2</v>
      </c>
      <c r="AF22" s="1173"/>
    </row>
    <row r="23" spans="1:32">
      <c r="A23" s="1897" t="s">
        <v>578</v>
      </c>
      <c r="B23" s="1898"/>
      <c r="C23" s="1899"/>
      <c r="D23" s="1999">
        <v>105383030</v>
      </c>
      <c r="E23" s="2000">
        <v>105379106</v>
      </c>
      <c r="F23" s="2001">
        <v>111747686</v>
      </c>
      <c r="G23" s="1274">
        <v>0.06</v>
      </c>
      <c r="H23" s="1275">
        <v>0.06</v>
      </c>
      <c r="I23" s="1098"/>
      <c r="J23" s="1098"/>
      <c r="K23" s="1140"/>
      <c r="L23" s="1137"/>
      <c r="M23" s="1915" t="s">
        <v>301</v>
      </c>
      <c r="N23" s="1916"/>
      <c r="O23" s="1986">
        <v>34437</v>
      </c>
      <c r="P23" s="1987">
        <v>11828</v>
      </c>
      <c r="Q23" s="1988">
        <v>31076</v>
      </c>
      <c r="R23" s="1125">
        <v>1.627</v>
      </c>
      <c r="S23" s="1119" t="s">
        <v>303</v>
      </c>
      <c r="T23" s="1986">
        <v>33128</v>
      </c>
      <c r="U23" s="1988">
        <v>42904</v>
      </c>
      <c r="V23" s="1530">
        <v>0.29509780246317313</v>
      </c>
      <c r="Z23" s="1138"/>
      <c r="AA23" s="1122"/>
      <c r="AB23" s="1122"/>
      <c r="AC23" s="1122"/>
      <c r="AD23" s="1173"/>
      <c r="AE23" s="1173"/>
      <c r="AF23" s="1173"/>
    </row>
    <row r="24" spans="1:32">
      <c r="A24" s="1905"/>
      <c r="B24" s="1901"/>
      <c r="C24" s="1902"/>
      <c r="D24" s="1999"/>
      <c r="E24" s="2000"/>
      <c r="F24" s="2001"/>
      <c r="G24" s="1274"/>
      <c r="H24" s="1275"/>
      <c r="I24" s="1098"/>
      <c r="J24" s="1098"/>
      <c r="K24" s="1140"/>
      <c r="L24" s="1137"/>
      <c r="M24" s="1915" t="s">
        <v>660</v>
      </c>
      <c r="N24" s="1916"/>
      <c r="O24" s="1986">
        <v>11120</v>
      </c>
      <c r="P24" s="1987">
        <v>-3052</v>
      </c>
      <c r="Q24" s="1988">
        <v>55219</v>
      </c>
      <c r="R24" s="1125">
        <v>-19.093</v>
      </c>
      <c r="S24" s="1119" t="s">
        <v>303</v>
      </c>
      <c r="T24" s="1986">
        <v>-1545</v>
      </c>
      <c r="U24" s="1988">
        <v>52167</v>
      </c>
      <c r="V24" s="1530" t="s">
        <v>303</v>
      </c>
      <c r="Z24" s="1163"/>
      <c r="AA24" s="1280"/>
      <c r="AB24" s="1281"/>
      <c r="AC24" s="1281"/>
      <c r="AD24" s="1173"/>
      <c r="AE24" s="1173"/>
      <c r="AF24" s="1173"/>
    </row>
    <row r="25" spans="1:32">
      <c r="A25" s="1897" t="s">
        <v>682</v>
      </c>
      <c r="B25" s="1898"/>
      <c r="C25" s="1899"/>
      <c r="D25" s="1999">
        <v>1429298</v>
      </c>
      <c r="E25" s="2000">
        <v>1386433</v>
      </c>
      <c r="F25" s="2001">
        <v>1359061</v>
      </c>
      <c r="G25" s="1274">
        <v>-0.02</v>
      </c>
      <c r="H25" s="1275">
        <v>-4.9000000000000002E-2</v>
      </c>
      <c r="I25" s="1098"/>
      <c r="J25" s="1098"/>
      <c r="K25" s="1140"/>
      <c r="L25" s="1137"/>
      <c r="M25" s="1901" t="s">
        <v>661</v>
      </c>
      <c r="N25" s="1902"/>
      <c r="O25" s="1986">
        <v>19983</v>
      </c>
      <c r="P25" s="1987">
        <v>49931</v>
      </c>
      <c r="Q25" s="1988">
        <v>41144</v>
      </c>
      <c r="R25" s="1125">
        <v>-0.17599999999999999</v>
      </c>
      <c r="S25" s="1119">
        <v>1.0589999999999999</v>
      </c>
      <c r="T25" s="1986">
        <v>92067</v>
      </c>
      <c r="U25" s="1988">
        <v>91075</v>
      </c>
      <c r="V25" s="1530">
        <v>-1.0774761858211954E-2</v>
      </c>
      <c r="Z25" s="1159"/>
      <c r="AA25" s="1116"/>
      <c r="AB25" s="1116"/>
      <c r="AC25" s="1116"/>
      <c r="AD25" s="1173"/>
      <c r="AE25" s="1173"/>
      <c r="AF25" s="1173"/>
    </row>
    <row r="26" spans="1:32">
      <c r="A26" s="1897" t="s">
        <v>585</v>
      </c>
      <c r="B26" s="1898"/>
      <c r="C26" s="1899"/>
      <c r="D26" s="1999">
        <v>331591</v>
      </c>
      <c r="E26" s="2000">
        <v>532584</v>
      </c>
      <c r="F26" s="2001">
        <v>558934</v>
      </c>
      <c r="G26" s="1274">
        <v>4.9000000000000002E-2</v>
      </c>
      <c r="H26" s="1275">
        <v>0.68600000000000005</v>
      </c>
      <c r="I26" s="1098"/>
      <c r="J26" s="1098"/>
      <c r="K26" s="1140"/>
      <c r="L26" s="1137"/>
      <c r="M26" s="1144" t="s">
        <v>40</v>
      </c>
      <c r="N26" s="1146"/>
      <c r="O26" s="1989">
        <v>397420</v>
      </c>
      <c r="P26" s="1990">
        <v>901692</v>
      </c>
      <c r="Q26" s="1991">
        <v>926356</v>
      </c>
      <c r="R26" s="1273">
        <v>2.7E-2</v>
      </c>
      <c r="S26" s="1130">
        <v>1.331</v>
      </c>
      <c r="T26" s="1989">
        <v>1212157</v>
      </c>
      <c r="U26" s="1991">
        <v>1828048</v>
      </c>
      <c r="V26" s="1532">
        <v>0.50809507349295513</v>
      </c>
      <c r="Z26" s="1159"/>
      <c r="AA26" s="1116"/>
      <c r="AB26" s="1116"/>
      <c r="AC26" s="1116"/>
      <c r="AD26" s="1173"/>
      <c r="AE26" s="1173"/>
      <c r="AF26" s="1173"/>
    </row>
    <row r="27" spans="1:32">
      <c r="A27" s="1897" t="s">
        <v>587</v>
      </c>
      <c r="B27" s="1898"/>
      <c r="C27" s="1899"/>
      <c r="D27" s="1999">
        <v>1862221</v>
      </c>
      <c r="E27" s="2000">
        <v>2106918</v>
      </c>
      <c r="F27" s="2001">
        <v>2142791</v>
      </c>
      <c r="G27" s="1274">
        <v>1.7000000000000001E-2</v>
      </c>
      <c r="H27" s="1275">
        <v>0.151</v>
      </c>
      <c r="I27" s="1098"/>
      <c r="J27" s="1098"/>
      <c r="K27" s="1140"/>
      <c r="L27" s="1914"/>
      <c r="M27" s="1915"/>
      <c r="N27" s="1916"/>
      <c r="O27" s="1987"/>
      <c r="P27" s="1987"/>
      <c r="Q27" s="1987"/>
      <c r="R27" s="1118"/>
      <c r="S27" s="1119"/>
      <c r="T27" s="1987"/>
      <c r="U27" s="1987"/>
      <c r="V27" s="1525"/>
      <c r="Z27" s="1159"/>
      <c r="AA27" s="1160"/>
      <c r="AB27" s="1160"/>
      <c r="AC27" s="1160"/>
      <c r="AD27" s="1173"/>
      <c r="AE27" s="1173"/>
      <c r="AF27" s="1173"/>
    </row>
    <row r="28" spans="1:32" ht="17">
      <c r="A28" s="1897" t="s">
        <v>875</v>
      </c>
      <c r="B28" s="1898"/>
      <c r="C28" s="1899"/>
      <c r="D28" s="1999">
        <v>6494408</v>
      </c>
      <c r="E28" s="2000">
        <v>5485436</v>
      </c>
      <c r="F28" s="2001">
        <v>5836135</v>
      </c>
      <c r="G28" s="1274">
        <v>6.4000000000000001E-2</v>
      </c>
      <c r="H28" s="1275">
        <v>-0.10100000000000001</v>
      </c>
      <c r="I28" s="1098"/>
      <c r="J28" s="1098"/>
      <c r="K28" s="1140"/>
      <c r="L28" s="1897" t="s">
        <v>590</v>
      </c>
      <c r="M28" s="1898"/>
      <c r="N28" s="1899"/>
      <c r="O28" s="1990"/>
      <c r="P28" s="1990"/>
      <c r="Q28" s="1990"/>
      <c r="R28" s="1129"/>
      <c r="S28" s="1130"/>
      <c r="T28" s="1990"/>
      <c r="U28" s="1990"/>
      <c r="V28" s="1533"/>
      <c r="Z28" s="1159"/>
      <c r="AA28" s="1160"/>
      <c r="AB28" s="1160"/>
      <c r="AC28" s="1160"/>
      <c r="AD28" s="1173"/>
      <c r="AE28" s="1173"/>
      <c r="AF28" s="1173"/>
    </row>
    <row r="29" spans="1:32">
      <c r="A29" s="1905"/>
      <c r="B29" s="1901"/>
      <c r="C29" s="1902"/>
      <c r="D29" s="1996"/>
      <c r="E29" s="1997"/>
      <c r="F29" s="1998"/>
      <c r="G29" s="1271"/>
      <c r="H29" s="1272"/>
      <c r="I29" s="1098"/>
      <c r="J29" s="1098"/>
      <c r="K29" s="1140"/>
      <c r="L29" s="1137"/>
      <c r="M29" s="1901" t="s">
        <v>592</v>
      </c>
      <c r="N29" s="1902"/>
      <c r="O29" s="1986">
        <v>-400800</v>
      </c>
      <c r="P29" s="1987">
        <v>-418397</v>
      </c>
      <c r="Q29" s="1988">
        <v>-444586</v>
      </c>
      <c r="R29" s="1125">
        <v>6.3E-2</v>
      </c>
      <c r="S29" s="1119">
        <v>0.109</v>
      </c>
      <c r="T29" s="1986">
        <v>-848777</v>
      </c>
      <c r="U29" s="1988">
        <v>-862983</v>
      </c>
      <c r="V29" s="1530">
        <v>1.6737022798685639E-2</v>
      </c>
      <c r="Z29" s="1140"/>
      <c r="AA29" s="1122"/>
      <c r="AB29" s="1122"/>
      <c r="AC29" s="1122"/>
      <c r="AD29" s="1173"/>
      <c r="AE29" s="1173"/>
      <c r="AF29" s="1173"/>
    </row>
    <row r="30" spans="1:32">
      <c r="A30" s="1951" t="s">
        <v>591</v>
      </c>
      <c r="B30" s="1952"/>
      <c r="C30" s="1953"/>
      <c r="D30" s="1999">
        <v>171124927</v>
      </c>
      <c r="E30" s="2000">
        <v>189175284</v>
      </c>
      <c r="F30" s="2001">
        <v>187855811</v>
      </c>
      <c r="G30" s="1274">
        <v>-7.0000000000000001E-3</v>
      </c>
      <c r="H30" s="1275">
        <v>9.8000000000000004E-2</v>
      </c>
      <c r="I30" s="1098"/>
      <c r="J30" s="1098"/>
      <c r="K30" s="1140"/>
      <c r="L30" s="1137"/>
      <c r="M30" s="1901" t="s">
        <v>664</v>
      </c>
      <c r="N30" s="1902"/>
      <c r="O30" s="1986">
        <v>-345465</v>
      </c>
      <c r="P30" s="1987">
        <v>-379632</v>
      </c>
      <c r="Q30" s="1988">
        <v>-461867</v>
      </c>
      <c r="R30" s="1125">
        <v>0.217</v>
      </c>
      <c r="S30" s="1119">
        <v>0.33700000000000002</v>
      </c>
      <c r="T30" s="1986">
        <v>-705106</v>
      </c>
      <c r="U30" s="1988">
        <v>-841499</v>
      </c>
      <c r="V30" s="1530">
        <v>0.19343616420793469</v>
      </c>
      <c r="Z30" s="1140"/>
      <c r="AA30" s="1122"/>
      <c r="AB30" s="1122"/>
      <c r="AC30" s="1122"/>
      <c r="AD30" s="1173"/>
      <c r="AE30" s="1173"/>
      <c r="AF30" s="1173"/>
    </row>
    <row r="31" spans="1:32" ht="17">
      <c r="A31" s="1905"/>
      <c r="B31" s="1901"/>
      <c r="C31" s="1902"/>
      <c r="D31" s="1996"/>
      <c r="E31" s="1997"/>
      <c r="F31" s="1998"/>
      <c r="G31" s="1271"/>
      <c r="H31" s="1272"/>
      <c r="I31" s="1098"/>
      <c r="J31" s="1098"/>
      <c r="K31" s="1140"/>
      <c r="L31" s="1137"/>
      <c r="M31" s="1901" t="s">
        <v>876</v>
      </c>
      <c r="N31" s="1902"/>
      <c r="O31" s="1986">
        <v>-107564</v>
      </c>
      <c r="P31" s="1987">
        <v>-103864</v>
      </c>
      <c r="Q31" s="1988">
        <v>-104592</v>
      </c>
      <c r="R31" s="1125">
        <v>7.0000000000000001E-3</v>
      </c>
      <c r="S31" s="1119">
        <v>-2.8000000000000001E-2</v>
      </c>
      <c r="T31" s="1986">
        <v>-215109</v>
      </c>
      <c r="U31" s="1988">
        <v>-208456</v>
      </c>
      <c r="V31" s="1530">
        <v>-3.0928506013230501E-2</v>
      </c>
      <c r="Z31" s="1926" t="s">
        <v>683</v>
      </c>
      <c r="AA31" s="1926"/>
      <c r="AB31" s="1926"/>
      <c r="AC31" s="1926"/>
      <c r="AD31" s="1173"/>
      <c r="AE31" s="1173"/>
      <c r="AF31" s="1173"/>
    </row>
    <row r="32" spans="1:32" ht="31.15" customHeight="1">
      <c r="A32" s="1954" t="s">
        <v>665</v>
      </c>
      <c r="B32" s="1955"/>
      <c r="C32" s="1956"/>
      <c r="D32" s="1996"/>
      <c r="E32" s="1997"/>
      <c r="F32" s="1998"/>
      <c r="G32" s="1271"/>
      <c r="H32" s="1272"/>
      <c r="I32" s="1098"/>
      <c r="J32" s="1098"/>
      <c r="K32" s="1140"/>
      <c r="L32" s="1137"/>
      <c r="M32" s="1901" t="s">
        <v>667</v>
      </c>
      <c r="N32" s="1902"/>
      <c r="O32" s="1986">
        <v>-68142</v>
      </c>
      <c r="P32" s="1987">
        <v>-42193</v>
      </c>
      <c r="Q32" s="1988">
        <v>-50765</v>
      </c>
      <c r="R32" s="1125">
        <v>0.20300000000000001</v>
      </c>
      <c r="S32" s="1119">
        <v>-0.255</v>
      </c>
      <c r="T32" s="1986">
        <v>-205657</v>
      </c>
      <c r="U32" s="1988">
        <v>-92958</v>
      </c>
      <c r="V32" s="1530">
        <v>-0.54799496248608115</v>
      </c>
      <c r="Z32" s="1926" t="s">
        <v>684</v>
      </c>
      <c r="AA32" s="1926"/>
      <c r="AB32" s="1926"/>
      <c r="AC32" s="1926"/>
      <c r="AD32" s="1173"/>
      <c r="AE32" s="1173"/>
      <c r="AF32" s="1173"/>
    </row>
    <row r="33" spans="1:32" ht="22" customHeight="1">
      <c r="A33" s="1930" t="s">
        <v>50</v>
      </c>
      <c r="B33" s="1924"/>
      <c r="C33" s="1925"/>
      <c r="D33" s="1996"/>
      <c r="E33" s="1997"/>
      <c r="F33" s="1998"/>
      <c r="G33" s="1125"/>
      <c r="H33" s="1119"/>
      <c r="I33" s="1098"/>
      <c r="J33" s="1098"/>
      <c r="K33" s="1140"/>
      <c r="L33" s="1161"/>
      <c r="M33" s="1162" t="s">
        <v>590</v>
      </c>
      <c r="N33" s="1162"/>
      <c r="O33" s="1989">
        <v>-921971</v>
      </c>
      <c r="P33" s="1990">
        <v>-944086</v>
      </c>
      <c r="Q33" s="1991">
        <v>-1061810</v>
      </c>
      <c r="R33" s="1273">
        <v>0.125</v>
      </c>
      <c r="S33" s="1130">
        <v>0.152</v>
      </c>
      <c r="T33" s="1989">
        <v>-1974649</v>
      </c>
      <c r="U33" s="1991">
        <v>-2005896</v>
      </c>
      <c r="V33" s="1532">
        <v>1.5824078101981668E-2</v>
      </c>
      <c r="Z33" s="1926" t="s">
        <v>685</v>
      </c>
      <c r="AA33" s="1926"/>
      <c r="AB33" s="1926"/>
      <c r="AC33" s="1926"/>
      <c r="AD33" s="1173"/>
      <c r="AE33" s="1173"/>
      <c r="AF33" s="1173"/>
    </row>
    <row r="34" spans="1:32" ht="54" customHeight="1">
      <c r="A34" s="1137"/>
      <c r="B34" s="1901" t="s">
        <v>877</v>
      </c>
      <c r="C34" s="1902"/>
      <c r="D34" s="1996">
        <v>44355685</v>
      </c>
      <c r="E34" s="1997">
        <v>44464518</v>
      </c>
      <c r="F34" s="1998">
        <v>45880454</v>
      </c>
      <c r="G34" s="1271">
        <v>3.2000000000000001E-2</v>
      </c>
      <c r="H34" s="1272">
        <v>3.4000000000000002E-2</v>
      </c>
      <c r="I34" s="1098"/>
      <c r="J34" s="1098"/>
      <c r="K34" s="1140"/>
      <c r="L34" s="1914"/>
      <c r="M34" s="1915"/>
      <c r="N34" s="1916"/>
      <c r="O34" s="1987"/>
      <c r="P34" s="1987"/>
      <c r="Q34" s="1990"/>
      <c r="R34" s="1118"/>
      <c r="S34" s="1119"/>
      <c r="T34" s="1987"/>
      <c r="U34" s="1990"/>
      <c r="V34" s="1525"/>
      <c r="Z34" s="1931" t="s">
        <v>686</v>
      </c>
      <c r="AA34" s="1931"/>
      <c r="AB34" s="1931"/>
      <c r="AC34" s="1931"/>
      <c r="AD34" s="1173"/>
      <c r="AE34" s="1173"/>
      <c r="AF34" s="1173"/>
    </row>
    <row r="35" spans="1:32" ht="44.15" customHeight="1">
      <c r="A35" s="1137"/>
      <c r="B35" s="1901" t="s">
        <v>878</v>
      </c>
      <c r="C35" s="1902"/>
      <c r="D35" s="1996">
        <v>62066600</v>
      </c>
      <c r="E35" s="1997">
        <v>80288334</v>
      </c>
      <c r="F35" s="1998">
        <v>78320355</v>
      </c>
      <c r="G35" s="1271">
        <v>-2.5000000000000001E-2</v>
      </c>
      <c r="H35" s="1272">
        <v>0.26200000000000001</v>
      </c>
      <c r="I35" s="1098"/>
      <c r="J35" s="1098"/>
      <c r="K35" s="1140"/>
      <c r="L35" s="1897" t="s">
        <v>43</v>
      </c>
      <c r="M35" s="1898"/>
      <c r="N35" s="1899"/>
      <c r="O35" s="1989">
        <v>-1105147</v>
      </c>
      <c r="P35" s="1990">
        <v>1019903</v>
      </c>
      <c r="Q35" s="1991">
        <v>1129912</v>
      </c>
      <c r="R35" s="1273">
        <v>0.108</v>
      </c>
      <c r="S35" s="1130">
        <v>-2.0219999999999998</v>
      </c>
      <c r="T35" s="1989">
        <v>-844095</v>
      </c>
      <c r="U35" s="1991">
        <v>2149815</v>
      </c>
      <c r="V35" s="1206" t="s">
        <v>303</v>
      </c>
      <c r="Z35" s="1931"/>
      <c r="AA35" s="1931"/>
      <c r="AB35" s="1931"/>
      <c r="AC35" s="1931"/>
      <c r="AD35" s="1173"/>
      <c r="AE35" s="1173"/>
      <c r="AF35" s="1173"/>
    </row>
    <row r="36" spans="1:32" ht="33" customHeight="1">
      <c r="A36" s="1137"/>
      <c r="B36" s="1898" t="s">
        <v>598</v>
      </c>
      <c r="C36" s="1899"/>
      <c r="D36" s="1999">
        <v>106422285</v>
      </c>
      <c r="E36" s="2000">
        <v>124752852</v>
      </c>
      <c r="F36" s="2001">
        <v>124200809</v>
      </c>
      <c r="G36" s="1274">
        <v>-4.0000000000000001E-3</v>
      </c>
      <c r="H36" s="1275">
        <v>0.16700000000000001</v>
      </c>
      <c r="I36" s="1098"/>
      <c r="J36" s="1098"/>
      <c r="K36" s="1140"/>
      <c r="L36" s="1957"/>
      <c r="M36" s="1958"/>
      <c r="N36" s="1959"/>
      <c r="O36" s="1992"/>
      <c r="P36" s="1992"/>
      <c r="Q36" s="1992"/>
      <c r="R36" s="1118"/>
      <c r="S36" s="1119"/>
      <c r="T36" s="1992"/>
      <c r="U36" s="1992"/>
      <c r="V36" s="1525"/>
      <c r="Z36" s="1931"/>
      <c r="AA36" s="1931"/>
      <c r="AB36" s="1931"/>
      <c r="AC36" s="1931"/>
      <c r="AD36" s="1173"/>
      <c r="AE36" s="1173"/>
      <c r="AF36" s="1173"/>
    </row>
    <row r="37" spans="1:32" ht="15" customHeight="1">
      <c r="A37" s="1914"/>
      <c r="B37" s="1915"/>
      <c r="C37" s="1916"/>
      <c r="D37" s="1996"/>
      <c r="E37" s="1997"/>
      <c r="F37" s="1998"/>
      <c r="G37" s="1273"/>
      <c r="H37" s="1130"/>
      <c r="I37" s="1098"/>
      <c r="J37" s="1098"/>
      <c r="K37" s="1140"/>
      <c r="L37" s="1124"/>
      <c r="M37" s="1915" t="s">
        <v>44</v>
      </c>
      <c r="N37" s="1916"/>
      <c r="O37" s="1986">
        <v>302034</v>
      </c>
      <c r="P37" s="1987">
        <v>-264385</v>
      </c>
      <c r="Q37" s="1988">
        <v>-332151</v>
      </c>
      <c r="R37" s="1125">
        <v>0.25600000000000001</v>
      </c>
      <c r="S37" s="1119">
        <v>-2.1</v>
      </c>
      <c r="T37" s="1986">
        <v>221600</v>
      </c>
      <c r="U37" s="1988">
        <v>-596536</v>
      </c>
      <c r="V37" s="1521">
        <v>-3.6919494584837547</v>
      </c>
      <c r="Z37" s="1282"/>
      <c r="AA37" s="1122"/>
      <c r="AB37" s="1122"/>
      <c r="AC37" s="1122"/>
      <c r="AD37" s="1173"/>
      <c r="AE37" s="1173"/>
      <c r="AF37" s="1173"/>
    </row>
    <row r="38" spans="1:32">
      <c r="A38" s="1930" t="s">
        <v>599</v>
      </c>
      <c r="B38" s="1924"/>
      <c r="C38" s="1925"/>
      <c r="D38" s="1999">
        <v>20656894</v>
      </c>
      <c r="E38" s="2000">
        <v>22313686</v>
      </c>
      <c r="F38" s="2001">
        <v>21394306</v>
      </c>
      <c r="G38" s="1273">
        <v>-4.1000000000000002E-2</v>
      </c>
      <c r="H38" s="1130">
        <v>3.5999999999999997E-2</v>
      </c>
      <c r="I38" s="1098"/>
      <c r="J38" s="1098"/>
      <c r="K38" s="1140"/>
      <c r="L38" s="1114" t="s">
        <v>45</v>
      </c>
      <c r="M38" s="1283"/>
      <c r="N38" s="1284"/>
      <c r="O38" s="1987">
        <v>-803113</v>
      </c>
      <c r="P38" s="1987">
        <v>755518</v>
      </c>
      <c r="Q38" s="1987">
        <v>797761</v>
      </c>
      <c r="R38" s="1118">
        <v>5.6000000000000001E-2</v>
      </c>
      <c r="S38" s="1119">
        <v>-1.9930000000000001</v>
      </c>
      <c r="T38" s="1987">
        <v>-622495</v>
      </c>
      <c r="U38" s="1987">
        <v>1553279</v>
      </c>
      <c r="V38" s="1521">
        <v>-3.4952473513843483</v>
      </c>
      <c r="Z38" s="1098"/>
      <c r="AA38" s="1098"/>
      <c r="AB38" s="1098"/>
      <c r="AC38" s="1098"/>
      <c r="AD38" s="1173"/>
      <c r="AE38" s="1173"/>
      <c r="AF38" s="1173"/>
    </row>
    <row r="39" spans="1:32">
      <c r="A39" s="1137"/>
      <c r="B39" s="1901" t="s">
        <v>210</v>
      </c>
      <c r="C39" s="1902"/>
      <c r="D39" s="1996">
        <v>19186502</v>
      </c>
      <c r="E39" s="1997">
        <v>21777527</v>
      </c>
      <c r="F39" s="1998">
        <v>20845181</v>
      </c>
      <c r="G39" s="1271">
        <v>-4.2999999999999997E-2</v>
      </c>
      <c r="H39" s="1272">
        <v>8.5999999999999993E-2</v>
      </c>
      <c r="I39" s="1098"/>
      <c r="J39" s="1098"/>
      <c r="K39" s="1140"/>
      <c r="L39" s="1124" t="s">
        <v>46</v>
      </c>
      <c r="M39" s="1140"/>
      <c r="N39" s="1143"/>
      <c r="O39" s="1986" t="s">
        <v>199</v>
      </c>
      <c r="P39" s="1987" t="s">
        <v>199</v>
      </c>
      <c r="Q39" s="1988" t="s">
        <v>199</v>
      </c>
      <c r="R39" s="1125" t="s">
        <v>200</v>
      </c>
      <c r="S39" s="1119" t="s">
        <v>200</v>
      </c>
      <c r="T39" s="1986"/>
      <c r="U39" s="1988"/>
      <c r="V39" s="1525"/>
      <c r="Z39" s="1098"/>
      <c r="AA39" s="1098"/>
      <c r="AB39" s="1098"/>
      <c r="AC39" s="1098"/>
      <c r="AD39" s="1173"/>
      <c r="AE39" s="1173"/>
      <c r="AF39" s="1173"/>
    </row>
    <row r="40" spans="1:32" ht="15" thickBot="1">
      <c r="A40" s="1137"/>
      <c r="B40" s="1901" t="s">
        <v>600</v>
      </c>
      <c r="C40" s="1902"/>
      <c r="D40" s="1996">
        <v>1470392</v>
      </c>
      <c r="E40" s="1997">
        <v>536159</v>
      </c>
      <c r="F40" s="1998">
        <v>549125</v>
      </c>
      <c r="G40" s="1271">
        <v>2.4E-2</v>
      </c>
      <c r="H40" s="1272">
        <v>-0.627</v>
      </c>
      <c r="I40" s="1098"/>
      <c r="J40" s="1098"/>
      <c r="K40" s="1140"/>
      <c r="L40" s="1934" t="s">
        <v>687</v>
      </c>
      <c r="M40" s="1935"/>
      <c r="N40" s="1936"/>
      <c r="O40" s="1993">
        <v>-803113</v>
      </c>
      <c r="P40" s="1994">
        <v>755518</v>
      </c>
      <c r="Q40" s="1995">
        <v>797761</v>
      </c>
      <c r="R40" s="1285">
        <v>5.6000000000000001E-2</v>
      </c>
      <c r="S40" s="1286">
        <v>-1.9930000000000001</v>
      </c>
      <c r="T40" s="1993">
        <v>-622495</v>
      </c>
      <c r="U40" s="1995">
        <v>1553279</v>
      </c>
      <c r="V40" s="1535" t="s">
        <v>303</v>
      </c>
      <c r="Z40" s="1098"/>
      <c r="AA40" s="1098"/>
      <c r="AB40" s="1098"/>
      <c r="AC40" s="1098"/>
      <c r="AD40" s="1173"/>
      <c r="AE40" s="1173"/>
      <c r="AF40" s="1173"/>
    </row>
    <row r="41" spans="1:32">
      <c r="A41" s="1897" t="s">
        <v>209</v>
      </c>
      <c r="B41" s="1898"/>
      <c r="C41" s="1899"/>
      <c r="D41" s="1999">
        <v>7062622</v>
      </c>
      <c r="E41" s="2000">
        <v>4288270</v>
      </c>
      <c r="F41" s="2001">
        <v>4830856</v>
      </c>
      <c r="G41" s="1274">
        <v>0.127</v>
      </c>
      <c r="H41" s="1275">
        <v>-0.316</v>
      </c>
      <c r="I41" s="1098"/>
      <c r="J41" s="1098"/>
      <c r="K41" s="1140"/>
      <c r="L41" s="1098"/>
      <c r="M41" s="1098"/>
      <c r="N41" s="1098"/>
      <c r="O41" s="1098"/>
      <c r="P41" s="1098"/>
      <c r="Q41" s="1098"/>
      <c r="R41" s="1098"/>
      <c r="S41" s="1098"/>
      <c r="Z41" s="1098"/>
      <c r="AA41" s="1098"/>
      <c r="AB41" s="1098"/>
      <c r="AC41" s="1098"/>
      <c r="AD41" s="1173"/>
      <c r="AE41" s="1173"/>
      <c r="AF41" s="1173"/>
    </row>
    <row r="42" spans="1:32">
      <c r="A42" s="1897" t="s">
        <v>212</v>
      </c>
      <c r="B42" s="1898"/>
      <c r="C42" s="1899"/>
      <c r="D42" s="1999">
        <v>14831741</v>
      </c>
      <c r="E42" s="2000">
        <v>15010690</v>
      </c>
      <c r="F42" s="2001">
        <v>14179541</v>
      </c>
      <c r="G42" s="1274">
        <v>-5.5E-2</v>
      </c>
      <c r="H42" s="1275">
        <v>-4.3999999999999997E-2</v>
      </c>
      <c r="I42" s="1098"/>
      <c r="J42" s="1098"/>
      <c r="K42" s="1915"/>
      <c r="L42" s="1915"/>
      <c r="M42" s="1915"/>
      <c r="N42" s="1915"/>
      <c r="O42" s="1140"/>
      <c r="P42" s="1140"/>
      <c r="Q42" s="1140"/>
      <c r="R42" s="1140"/>
      <c r="S42" s="1140"/>
      <c r="T42" s="1098"/>
      <c r="U42" s="1098"/>
      <c r="Z42" s="1098"/>
      <c r="AA42" s="1098"/>
      <c r="AB42" s="1098"/>
      <c r="AC42" s="1098"/>
      <c r="AD42" s="1173"/>
      <c r="AE42" s="1173"/>
      <c r="AF42" s="1173"/>
    </row>
    <row r="43" spans="1:32" ht="15" customHeight="1">
      <c r="A43" s="1897" t="s">
        <v>601</v>
      </c>
      <c r="B43" s="1898"/>
      <c r="C43" s="1899"/>
      <c r="D43" s="1999">
        <v>331591</v>
      </c>
      <c r="E43" s="2000">
        <v>532584</v>
      </c>
      <c r="F43" s="2001">
        <v>558934</v>
      </c>
      <c r="G43" s="1274">
        <v>4.9000000000000002E-2</v>
      </c>
      <c r="H43" s="1275">
        <v>0.68600000000000005</v>
      </c>
      <c r="I43" s="1098"/>
      <c r="J43" s="1098"/>
      <c r="K43" s="1140"/>
      <c r="L43" s="1931" t="s">
        <v>688</v>
      </c>
      <c r="M43" s="1931"/>
      <c r="N43" s="1931"/>
      <c r="O43" s="1931"/>
      <c r="P43" s="1931"/>
      <c r="Q43" s="1931"/>
      <c r="R43" s="1931"/>
      <c r="S43" s="1931"/>
      <c r="T43" s="1098"/>
      <c r="U43" s="1098"/>
      <c r="Z43" s="1098"/>
      <c r="AA43" s="1098"/>
      <c r="AB43" s="1098"/>
      <c r="AC43" s="1098"/>
      <c r="AD43" s="1173"/>
      <c r="AE43" s="1173"/>
      <c r="AF43" s="1173"/>
    </row>
    <row r="44" spans="1:32" ht="29.15" customHeight="1">
      <c r="A44" s="1897" t="s">
        <v>675</v>
      </c>
      <c r="B44" s="1898"/>
      <c r="C44" s="1899"/>
      <c r="D44" s="1999">
        <v>108189</v>
      </c>
      <c r="E44" s="2000">
        <v>461069</v>
      </c>
      <c r="F44" s="2001">
        <v>84071</v>
      </c>
      <c r="G44" s="1274">
        <v>-0.81799999999999995</v>
      </c>
      <c r="H44" s="1275">
        <v>-0.223</v>
      </c>
      <c r="I44" s="1098"/>
      <c r="J44" s="1098"/>
      <c r="K44" s="1140"/>
      <c r="L44" s="1931" t="s">
        <v>689</v>
      </c>
      <c r="M44" s="1931"/>
      <c r="N44" s="1931"/>
      <c r="O44" s="1931"/>
      <c r="P44" s="1931"/>
      <c r="Q44" s="1931"/>
      <c r="R44" s="1931"/>
      <c r="S44" s="1931"/>
      <c r="T44" s="1098"/>
      <c r="U44" s="1098"/>
      <c r="Z44" s="1098"/>
      <c r="AA44" s="1098"/>
      <c r="AB44" s="1098"/>
      <c r="AC44" s="1098"/>
      <c r="AD44" s="1173"/>
      <c r="AE44" s="1173"/>
      <c r="AF44" s="1173"/>
    </row>
    <row r="45" spans="1:32" ht="17">
      <c r="A45" s="1897" t="s">
        <v>879</v>
      </c>
      <c r="B45" s="1898"/>
      <c r="C45" s="1899"/>
      <c r="D45" s="1999">
        <v>4746615</v>
      </c>
      <c r="E45" s="2000">
        <v>3648048</v>
      </c>
      <c r="F45" s="2001">
        <v>3695174</v>
      </c>
      <c r="G45" s="1274">
        <v>1.2999999999999999E-2</v>
      </c>
      <c r="H45" s="1275">
        <v>-0.222</v>
      </c>
      <c r="I45" s="1098"/>
      <c r="J45" s="1098"/>
      <c r="K45" s="1098"/>
      <c r="L45" s="1098"/>
      <c r="M45" s="1098"/>
      <c r="N45" s="1098"/>
      <c r="O45" s="1098"/>
      <c r="P45" s="1098"/>
      <c r="Q45" s="1098"/>
      <c r="R45" s="1098"/>
      <c r="S45" s="1098"/>
      <c r="T45" s="1098"/>
      <c r="U45" s="1098"/>
      <c r="Z45" s="1098"/>
      <c r="AA45" s="1098"/>
      <c r="AB45" s="1098"/>
      <c r="AC45" s="1098"/>
      <c r="AD45" s="1173"/>
      <c r="AE45" s="1173"/>
      <c r="AF45" s="1173"/>
    </row>
    <row r="46" spans="1:32">
      <c r="A46" s="1951" t="s">
        <v>608</v>
      </c>
      <c r="B46" s="1952"/>
      <c r="C46" s="1953"/>
      <c r="D46" s="1999">
        <v>154159937</v>
      </c>
      <c r="E46" s="2000">
        <v>171007199</v>
      </c>
      <c r="F46" s="2001">
        <v>168943691</v>
      </c>
      <c r="G46" s="1274">
        <v>-1.2E-2</v>
      </c>
      <c r="H46" s="1275">
        <v>9.6000000000000002E-2</v>
      </c>
      <c r="I46" s="1098"/>
      <c r="J46" s="1098"/>
      <c r="K46" s="1098"/>
      <c r="L46" s="1098"/>
      <c r="M46" s="1098"/>
      <c r="N46" s="1098"/>
      <c r="O46" s="1098"/>
      <c r="P46" s="1098"/>
      <c r="Q46" s="1098"/>
      <c r="R46" s="1098"/>
      <c r="S46" s="1098"/>
      <c r="T46" s="1098"/>
      <c r="U46" s="1098"/>
      <c r="Z46" s="1098"/>
      <c r="AA46" s="1098"/>
      <c r="AB46" s="1098"/>
      <c r="AC46" s="1098"/>
      <c r="AD46" s="1173"/>
      <c r="AE46" s="1173"/>
      <c r="AF46" s="1173"/>
    </row>
    <row r="47" spans="1:32">
      <c r="A47" s="1914"/>
      <c r="B47" s="1915"/>
      <c r="C47" s="1916"/>
      <c r="D47" s="1996"/>
      <c r="E47" s="1997"/>
      <c r="F47" s="1998"/>
      <c r="G47" s="1125"/>
      <c r="H47" s="1119"/>
      <c r="I47" s="1098"/>
      <c r="J47" s="1098"/>
      <c r="K47" s="1098"/>
      <c r="L47" s="1098"/>
      <c r="M47" s="1098"/>
      <c r="N47" s="1098"/>
      <c r="O47" s="1098"/>
      <c r="P47" s="1098"/>
      <c r="Q47" s="1098"/>
      <c r="R47" s="1098"/>
      <c r="S47" s="1098"/>
      <c r="T47" s="1098"/>
      <c r="U47" s="1098"/>
      <c r="Z47" s="1098"/>
      <c r="AA47" s="1098"/>
      <c r="AB47" s="1098"/>
      <c r="AC47" s="1098"/>
      <c r="AD47" s="1173"/>
      <c r="AE47" s="1173"/>
      <c r="AF47" s="1173"/>
    </row>
    <row r="48" spans="1:32">
      <c r="A48" s="1897" t="s">
        <v>51</v>
      </c>
      <c r="B48" s="1898"/>
      <c r="C48" s="1899"/>
      <c r="D48" s="1999">
        <v>16964990</v>
      </c>
      <c r="E48" s="2000">
        <v>18168085</v>
      </c>
      <c r="F48" s="2001">
        <v>18912120</v>
      </c>
      <c r="G48" s="1274">
        <v>4.1000000000000002E-2</v>
      </c>
      <c r="H48" s="1275">
        <v>0.115</v>
      </c>
      <c r="I48" s="1098"/>
      <c r="J48" s="1098"/>
      <c r="K48" s="1098"/>
      <c r="L48" s="1098"/>
      <c r="M48" s="1098"/>
      <c r="N48" s="1098"/>
      <c r="O48" s="1098"/>
      <c r="P48" s="1098"/>
      <c r="Q48" s="1098"/>
      <c r="R48" s="1098"/>
      <c r="S48" s="1098"/>
      <c r="T48" s="1098"/>
      <c r="U48" s="1098"/>
      <c r="Z48" s="1098"/>
      <c r="AA48" s="1098"/>
      <c r="AB48" s="1098"/>
      <c r="AC48" s="1098"/>
      <c r="AD48" s="1173"/>
      <c r="AE48" s="1173"/>
      <c r="AF48" s="1173"/>
    </row>
    <row r="49" spans="1:32">
      <c r="A49" s="1287" t="s">
        <v>609</v>
      </c>
      <c r="B49" s="1288"/>
      <c r="C49" s="1289"/>
      <c r="D49" s="1996">
        <v>10774006</v>
      </c>
      <c r="E49" s="1997">
        <v>11024006</v>
      </c>
      <c r="F49" s="1998">
        <v>11024006</v>
      </c>
      <c r="G49" s="1125">
        <v>0</v>
      </c>
      <c r="H49" s="1119">
        <v>2.3E-2</v>
      </c>
      <c r="I49" s="1098"/>
      <c r="J49" s="1098"/>
      <c r="K49" s="1098"/>
      <c r="L49" s="1098"/>
      <c r="M49" s="1098"/>
      <c r="N49" s="1098"/>
      <c r="O49" s="1098"/>
      <c r="P49" s="1098"/>
      <c r="Q49" s="1098"/>
      <c r="R49" s="1098"/>
      <c r="S49" s="1098"/>
      <c r="T49" s="1098"/>
      <c r="U49" s="1098"/>
      <c r="Z49" s="1098"/>
      <c r="AA49" s="1098"/>
      <c r="AB49" s="1098"/>
      <c r="AC49" s="1098"/>
      <c r="AD49" s="1173"/>
      <c r="AE49" s="1173"/>
      <c r="AF49" s="1173"/>
    </row>
    <row r="50" spans="1:32">
      <c r="A50" s="1290" t="s">
        <v>612</v>
      </c>
      <c r="B50" s="1291"/>
      <c r="C50" s="1289"/>
      <c r="D50" s="1996">
        <v>5945313</v>
      </c>
      <c r="E50" s="1997">
        <v>6488641</v>
      </c>
      <c r="F50" s="1998">
        <v>6488969</v>
      </c>
      <c r="G50" s="1125">
        <v>0</v>
      </c>
      <c r="H50" s="1119">
        <v>9.0999999999999998E-2</v>
      </c>
      <c r="I50" s="1098"/>
      <c r="J50" s="1098"/>
      <c r="K50" s="1098"/>
      <c r="L50" s="1098"/>
      <c r="M50" s="1098"/>
      <c r="N50" s="1098"/>
      <c r="O50" s="1098"/>
      <c r="P50" s="1098"/>
      <c r="Q50" s="1098"/>
      <c r="R50" s="1098"/>
      <c r="S50" s="1098"/>
      <c r="T50" s="1098"/>
      <c r="U50" s="1098"/>
      <c r="Z50" s="1098"/>
      <c r="AA50" s="1098"/>
      <c r="AB50" s="1098"/>
      <c r="AC50" s="1098"/>
      <c r="AD50" s="1173"/>
      <c r="AE50" s="1173"/>
      <c r="AF50" s="1173"/>
    </row>
    <row r="51" spans="1:32">
      <c r="A51" s="1287" t="s">
        <v>676</v>
      </c>
      <c r="B51" s="1288"/>
      <c r="C51" s="1289"/>
      <c r="D51" s="1996">
        <v>333548</v>
      </c>
      <c r="E51" s="1997">
        <v>-68242</v>
      </c>
      <c r="F51" s="1998">
        <v>-123542</v>
      </c>
      <c r="G51" s="1125">
        <v>0.81</v>
      </c>
      <c r="H51" s="1119">
        <v>-1.37</v>
      </c>
      <c r="I51" s="1098"/>
      <c r="J51" s="1098"/>
      <c r="K51" s="1098"/>
      <c r="L51" s="1098"/>
      <c r="M51" s="1098"/>
      <c r="N51" s="1098"/>
      <c r="O51" s="1098"/>
      <c r="P51" s="1098"/>
      <c r="Q51" s="1098"/>
      <c r="R51" s="1098"/>
      <c r="S51" s="1098"/>
      <c r="T51" s="1098"/>
      <c r="U51" s="1098"/>
      <c r="Z51" s="1098"/>
      <c r="AA51" s="1098"/>
      <c r="AB51" s="1098"/>
      <c r="AC51" s="1098"/>
      <c r="AD51" s="1173"/>
      <c r="AE51" s="1173"/>
      <c r="AF51" s="1173"/>
    </row>
    <row r="52" spans="1:32">
      <c r="A52" s="1287" t="s">
        <v>465</v>
      </c>
      <c r="B52" s="1292"/>
      <c r="C52" s="1293"/>
      <c r="D52" s="1996">
        <v>-87877</v>
      </c>
      <c r="E52" s="1997">
        <v>723680</v>
      </c>
      <c r="F52" s="1998">
        <v>1522687</v>
      </c>
      <c r="G52" s="1125">
        <v>1.1040000000000001</v>
      </c>
      <c r="H52" s="1119">
        <v>-18.327000000000002</v>
      </c>
      <c r="I52" s="1098"/>
      <c r="J52" s="1098"/>
      <c r="K52" s="1098"/>
      <c r="L52" s="1098"/>
      <c r="M52" s="1098"/>
      <c r="N52" s="1098"/>
      <c r="O52" s="1098"/>
      <c r="P52" s="1098"/>
      <c r="Q52" s="1098"/>
      <c r="R52" s="1098"/>
      <c r="S52" s="1098"/>
      <c r="T52" s="1098"/>
      <c r="U52" s="1098"/>
      <c r="Z52" s="1098"/>
      <c r="AA52" s="1098"/>
      <c r="AB52" s="1098"/>
      <c r="AC52" s="1098"/>
      <c r="AD52" s="1173"/>
      <c r="AE52" s="1173"/>
      <c r="AF52" s="1173"/>
    </row>
    <row r="53" spans="1:32">
      <c r="A53" s="1905"/>
      <c r="B53" s="1901"/>
      <c r="C53" s="1902"/>
      <c r="D53" s="1996"/>
      <c r="E53" s="1997"/>
      <c r="F53" s="1998"/>
      <c r="G53" s="1125"/>
      <c r="H53" s="1119"/>
      <c r="I53" s="1098"/>
      <c r="J53" s="1098"/>
      <c r="K53" s="1098"/>
      <c r="L53" s="1098"/>
      <c r="M53" s="1098"/>
      <c r="N53" s="1098"/>
      <c r="O53" s="1098"/>
      <c r="P53" s="1098"/>
      <c r="Q53" s="1098"/>
      <c r="R53" s="1098"/>
      <c r="S53" s="1098"/>
      <c r="T53" s="1098"/>
      <c r="U53" s="1098"/>
      <c r="Z53" s="1098"/>
      <c r="AA53" s="1098"/>
      <c r="AB53" s="1098"/>
      <c r="AC53" s="1098"/>
      <c r="AD53" s="1173"/>
      <c r="AE53" s="1173"/>
      <c r="AF53" s="1173"/>
    </row>
    <row r="54" spans="1:32">
      <c r="A54" s="1951"/>
      <c r="B54" s="1952"/>
      <c r="C54" s="1953"/>
      <c r="D54" s="1999"/>
      <c r="E54" s="2000"/>
      <c r="F54" s="2001"/>
      <c r="G54" s="1273"/>
      <c r="H54" s="1130"/>
      <c r="I54" s="1098"/>
      <c r="J54" s="1098"/>
      <c r="K54" s="1098"/>
      <c r="L54" s="1098"/>
      <c r="M54" s="1098"/>
      <c r="N54" s="1098"/>
      <c r="O54" s="1098"/>
      <c r="P54" s="1098"/>
      <c r="Q54" s="1098"/>
      <c r="R54" s="1098"/>
      <c r="S54" s="1098"/>
      <c r="T54" s="1098"/>
      <c r="U54" s="1098"/>
      <c r="Z54" s="1098"/>
      <c r="AA54" s="1098"/>
      <c r="AB54" s="1098"/>
      <c r="AC54" s="1098"/>
      <c r="AD54" s="1173"/>
      <c r="AE54" s="1173"/>
      <c r="AF54" s="1173"/>
    </row>
    <row r="55" spans="1:32">
      <c r="A55" s="1951" t="s">
        <v>614</v>
      </c>
      <c r="B55" s="1952"/>
      <c r="C55" s="1953"/>
      <c r="D55" s="1999">
        <v>16964990</v>
      </c>
      <c r="E55" s="2000">
        <v>18168085</v>
      </c>
      <c r="F55" s="2001">
        <v>18912120</v>
      </c>
      <c r="G55" s="1273">
        <v>4.1000000000000002E-2</v>
      </c>
      <c r="H55" s="1130">
        <v>0.115</v>
      </c>
      <c r="I55" s="1098"/>
      <c r="J55" s="1098"/>
      <c r="K55" s="1098"/>
      <c r="L55" s="1098"/>
      <c r="M55" s="1098"/>
      <c r="N55" s="1098"/>
      <c r="O55" s="1098"/>
      <c r="P55" s="1098"/>
      <c r="Q55" s="1098"/>
      <c r="R55" s="1098"/>
      <c r="S55" s="1098"/>
      <c r="T55" s="1098"/>
      <c r="U55" s="1098"/>
      <c r="Z55" s="1098"/>
      <c r="AA55" s="1098"/>
      <c r="AB55" s="1098"/>
      <c r="AC55" s="1098"/>
      <c r="AD55" s="1173"/>
      <c r="AE55" s="1173"/>
      <c r="AF55" s="1173"/>
    </row>
    <row r="56" spans="1:32">
      <c r="A56" s="1294"/>
      <c r="B56" s="1281"/>
      <c r="C56" s="1295"/>
      <c r="D56" s="1996"/>
      <c r="E56" s="1997"/>
      <c r="F56" s="1998"/>
      <c r="G56" s="1271"/>
      <c r="H56" s="1272"/>
      <c r="I56" s="1098"/>
      <c r="J56" s="1098"/>
      <c r="K56" s="1098"/>
      <c r="L56" s="1098"/>
      <c r="M56" s="1098"/>
      <c r="N56" s="1098"/>
      <c r="O56" s="1098"/>
      <c r="P56" s="1098"/>
      <c r="Q56" s="1098"/>
      <c r="R56" s="1098"/>
      <c r="S56" s="1098"/>
      <c r="T56" s="1098"/>
      <c r="U56" s="1098"/>
      <c r="Z56" s="1098"/>
      <c r="AA56" s="1098"/>
      <c r="AB56" s="1098"/>
      <c r="AC56" s="1098"/>
      <c r="AD56" s="1173"/>
      <c r="AE56" s="1173"/>
      <c r="AF56" s="1173"/>
    </row>
    <row r="57" spans="1:32">
      <c r="A57" s="1954" t="s">
        <v>615</v>
      </c>
      <c r="B57" s="1955"/>
      <c r="C57" s="1956"/>
      <c r="D57" s="1999">
        <v>171124927</v>
      </c>
      <c r="E57" s="2000">
        <v>189175284</v>
      </c>
      <c r="F57" s="2001">
        <v>187855811</v>
      </c>
      <c r="G57" s="1273">
        <v>-7.0000000000000001E-3</v>
      </c>
      <c r="H57" s="1130">
        <v>9.8000000000000004E-2</v>
      </c>
      <c r="I57" s="1098"/>
      <c r="J57" s="1098"/>
      <c r="K57" s="1098"/>
      <c r="L57" s="1098"/>
      <c r="M57" s="1098"/>
      <c r="N57" s="1098"/>
      <c r="O57" s="1098"/>
      <c r="P57" s="1098"/>
      <c r="Q57" s="1098"/>
      <c r="R57" s="1098"/>
      <c r="S57" s="1098"/>
      <c r="T57" s="1098"/>
      <c r="U57" s="1098"/>
      <c r="Z57" s="1098"/>
      <c r="AA57" s="1098"/>
      <c r="AB57" s="1098"/>
      <c r="AC57" s="1098"/>
      <c r="AD57" s="1173"/>
      <c r="AE57" s="1173"/>
      <c r="AF57" s="1173"/>
    </row>
    <row r="58" spans="1:32">
      <c r="A58" s="1905"/>
      <c r="B58" s="1901"/>
      <c r="C58" s="1902"/>
      <c r="D58" s="1996"/>
      <c r="E58" s="1997"/>
      <c r="F58" s="1998"/>
      <c r="G58" s="1125"/>
      <c r="H58" s="1119"/>
      <c r="I58" s="1098"/>
      <c r="J58" s="1098"/>
      <c r="K58" s="1098"/>
      <c r="L58" s="1098"/>
      <c r="M58" s="1098"/>
      <c r="N58" s="1098"/>
      <c r="O58" s="1098"/>
      <c r="P58" s="1098"/>
      <c r="Q58" s="1098"/>
      <c r="R58" s="1098"/>
      <c r="S58" s="1098"/>
      <c r="T58" s="1098"/>
      <c r="U58" s="1098"/>
      <c r="Z58" s="1098"/>
      <c r="AA58" s="1098"/>
      <c r="AB58" s="1098"/>
      <c r="AC58" s="1098"/>
      <c r="AD58" s="1173"/>
      <c r="AE58" s="1173"/>
      <c r="AF58" s="1173"/>
    </row>
    <row r="59" spans="1:32">
      <c r="A59" s="1905" t="s">
        <v>451</v>
      </c>
      <c r="B59" s="1901"/>
      <c r="C59" s="1902"/>
      <c r="D59" s="1996">
        <v>113527769</v>
      </c>
      <c r="E59" s="1997">
        <v>117468548</v>
      </c>
      <c r="F59" s="1998">
        <v>119457875</v>
      </c>
      <c r="G59" s="1125">
        <v>1.7000000000000001E-2</v>
      </c>
      <c r="H59" s="1119">
        <v>5.1999999999999998E-2</v>
      </c>
      <c r="I59" s="1098"/>
      <c r="J59" s="1098"/>
      <c r="K59" s="1098"/>
      <c r="L59" s="1098"/>
      <c r="M59" s="1098"/>
      <c r="N59" s="1098"/>
      <c r="O59" s="1098"/>
      <c r="P59" s="1098"/>
      <c r="Q59" s="1098"/>
      <c r="R59" s="1098"/>
      <c r="S59" s="1098"/>
      <c r="T59" s="1098"/>
      <c r="U59" s="1098"/>
      <c r="Z59" s="1098"/>
      <c r="AA59" s="1098"/>
      <c r="AB59" s="1098"/>
      <c r="AC59" s="1098"/>
      <c r="AD59" s="1173"/>
      <c r="AE59" s="1173"/>
      <c r="AF59" s="1173"/>
    </row>
    <row r="60" spans="1:32">
      <c r="A60" s="1905" t="s">
        <v>616</v>
      </c>
      <c r="B60" s="1901"/>
      <c r="C60" s="1902"/>
      <c r="D60" s="1996">
        <v>17490977</v>
      </c>
      <c r="E60" s="1997">
        <v>20320875</v>
      </c>
      <c r="F60" s="1998">
        <v>21229047</v>
      </c>
      <c r="G60" s="1125">
        <v>4.4999999999999998E-2</v>
      </c>
      <c r="H60" s="1119">
        <v>0.214</v>
      </c>
      <c r="I60" s="1098"/>
      <c r="J60" s="1098"/>
      <c r="K60" s="1098"/>
      <c r="L60" s="1098"/>
      <c r="M60" s="1098"/>
      <c r="N60" s="1098"/>
      <c r="O60" s="1098"/>
      <c r="P60" s="1098"/>
      <c r="Q60" s="1098"/>
      <c r="R60" s="1098"/>
      <c r="S60" s="1098"/>
      <c r="T60" s="1098"/>
      <c r="U60" s="1098"/>
      <c r="Z60" s="1098"/>
      <c r="AA60" s="1098"/>
      <c r="AB60" s="1098"/>
      <c r="AC60" s="1098"/>
      <c r="AD60" s="1173"/>
      <c r="AE60" s="1173"/>
      <c r="AF60" s="1173"/>
    </row>
    <row r="61" spans="1:32">
      <c r="A61" s="1905" t="s">
        <v>617</v>
      </c>
      <c r="B61" s="1901"/>
      <c r="C61" s="1902"/>
      <c r="D61" s="1996">
        <v>69526957</v>
      </c>
      <c r="E61" s="1997">
        <v>74532576</v>
      </c>
      <c r="F61" s="1998">
        <v>75613731</v>
      </c>
      <c r="G61" s="1125">
        <v>1.4999999999999999E-2</v>
      </c>
      <c r="H61" s="1119">
        <v>8.7999999999999995E-2</v>
      </c>
      <c r="I61" s="1098"/>
      <c r="J61" s="1098"/>
      <c r="K61" s="1098"/>
      <c r="L61" s="1098"/>
      <c r="M61" s="1098"/>
      <c r="N61" s="1098"/>
      <c r="O61" s="1098"/>
      <c r="P61" s="1098"/>
      <c r="Q61" s="1098"/>
      <c r="R61" s="1098"/>
      <c r="S61" s="1098"/>
      <c r="T61" s="1098"/>
      <c r="U61" s="1098"/>
      <c r="Z61" s="1098"/>
      <c r="AA61" s="1098"/>
      <c r="AB61" s="1098"/>
      <c r="AC61" s="1098"/>
      <c r="AD61" s="1173"/>
      <c r="AE61" s="1173"/>
      <c r="AF61" s="1173"/>
    </row>
    <row r="62" spans="1:32" ht="15" thickBot="1">
      <c r="A62" s="1960" t="s">
        <v>618</v>
      </c>
      <c r="B62" s="1961"/>
      <c r="C62" s="1962"/>
      <c r="D62" s="2002">
        <v>26509835</v>
      </c>
      <c r="E62" s="2003">
        <v>22615097</v>
      </c>
      <c r="F62" s="2004">
        <v>22615097</v>
      </c>
      <c r="G62" s="1296">
        <v>0</v>
      </c>
      <c r="H62" s="1286">
        <v>-0.14699999999999999</v>
      </c>
      <c r="I62" s="1098"/>
      <c r="J62" s="1098"/>
      <c r="K62" s="1098"/>
      <c r="L62" s="1098"/>
      <c r="M62" s="1098"/>
      <c r="N62" s="1098"/>
      <c r="O62" s="1098"/>
      <c r="P62" s="1098"/>
      <c r="Q62" s="1098"/>
      <c r="R62" s="1098"/>
      <c r="S62" s="1098"/>
      <c r="T62" s="1098"/>
      <c r="U62" s="1098"/>
      <c r="Z62" s="1098"/>
      <c r="AA62" s="1098"/>
      <c r="AB62" s="1098"/>
      <c r="AC62" s="1098"/>
      <c r="AD62" s="1173"/>
      <c r="AE62" s="1173"/>
      <c r="AF62" s="1173"/>
    </row>
    <row r="63" spans="1:32">
      <c r="A63" s="1949"/>
      <c r="B63" s="1949"/>
      <c r="C63" s="1140"/>
      <c r="D63" s="1140"/>
      <c r="E63" s="1140"/>
      <c r="F63" s="1140"/>
      <c r="G63" s="1140"/>
      <c r="H63" s="1140"/>
      <c r="I63" s="1098"/>
      <c r="J63" s="1098"/>
      <c r="K63" s="1098"/>
      <c r="L63" s="1098"/>
      <c r="M63" s="1098"/>
      <c r="N63" s="1098"/>
      <c r="O63" s="1098"/>
      <c r="P63" s="1098"/>
      <c r="Q63" s="1098"/>
      <c r="R63" s="1098"/>
      <c r="S63" s="1098"/>
      <c r="T63" s="1098"/>
      <c r="U63" s="1098"/>
      <c r="Z63" s="1098"/>
      <c r="AA63" s="1098"/>
      <c r="AB63" s="1098"/>
      <c r="AC63" s="1098"/>
      <c r="AD63" s="1173"/>
      <c r="AE63" s="1173"/>
      <c r="AF63" s="1173"/>
    </row>
    <row r="64" spans="1:32" ht="15" customHeight="1">
      <c r="A64" s="1297" t="s">
        <v>690</v>
      </c>
      <c r="B64" s="1297"/>
      <c r="C64" s="1297"/>
      <c r="D64" s="1297"/>
      <c r="E64" s="1297"/>
      <c r="F64" s="1297"/>
      <c r="G64" s="1297"/>
      <c r="H64" s="1297"/>
      <c r="I64" s="1098"/>
      <c r="J64" s="1098"/>
      <c r="K64" s="1098"/>
      <c r="L64" s="1098"/>
      <c r="M64" s="1098"/>
      <c r="N64" s="1098"/>
      <c r="O64" s="1098"/>
      <c r="P64" s="1098"/>
      <c r="Q64" s="1098"/>
      <c r="R64" s="1098"/>
      <c r="S64" s="1098"/>
      <c r="T64" s="1098"/>
      <c r="U64" s="1098"/>
      <c r="Z64" s="1098"/>
      <c r="AA64" s="1098"/>
      <c r="AB64" s="1098"/>
      <c r="AC64" s="1098"/>
      <c r="AD64" s="1173"/>
      <c r="AE64" s="1173"/>
      <c r="AF64" s="1173"/>
    </row>
    <row r="65" spans="1:32" ht="15" customHeight="1">
      <c r="A65" s="1297" t="s">
        <v>691</v>
      </c>
      <c r="B65" s="1297"/>
      <c r="C65" s="1297"/>
      <c r="D65" s="1297"/>
      <c r="E65" s="1297"/>
      <c r="F65" s="1297"/>
      <c r="G65" s="1297"/>
      <c r="H65" s="1297"/>
      <c r="I65" s="1098"/>
      <c r="J65" s="1098"/>
      <c r="K65" s="1098"/>
      <c r="L65" s="1098"/>
      <c r="M65" s="1098"/>
      <c r="N65" s="1098"/>
      <c r="O65" s="1098"/>
      <c r="P65" s="1098"/>
      <c r="Q65" s="1098"/>
      <c r="R65" s="1098"/>
      <c r="S65" s="1098"/>
      <c r="T65" s="1098"/>
      <c r="U65" s="1098"/>
      <c r="Z65" s="1098"/>
      <c r="AA65" s="1098"/>
      <c r="AB65" s="1098"/>
      <c r="AC65" s="1098"/>
      <c r="AD65" s="1173"/>
      <c r="AE65" s="1173"/>
      <c r="AF65" s="1173"/>
    </row>
    <row r="66" spans="1:32">
      <c r="A66" s="1950"/>
      <c r="B66" s="1950"/>
      <c r="C66" s="1177"/>
      <c r="D66" s="1177"/>
      <c r="E66" s="1177"/>
      <c r="F66" s="1177"/>
      <c r="G66" s="1177"/>
      <c r="H66" s="1177"/>
      <c r="I66" s="1173"/>
      <c r="J66" s="1173"/>
      <c r="K66" s="1173"/>
      <c r="L66" s="1173"/>
      <c r="M66" s="1173"/>
      <c r="N66" s="1173"/>
      <c r="O66" s="1173"/>
      <c r="P66" s="1173"/>
      <c r="Q66" s="1173"/>
      <c r="R66" s="1173"/>
      <c r="S66" s="1173"/>
      <c r="T66" s="1173"/>
      <c r="U66" s="1173"/>
      <c r="Z66" s="1173"/>
      <c r="AA66" s="1173"/>
      <c r="AB66" s="1173"/>
      <c r="AC66" s="1173"/>
      <c r="AD66" s="1173"/>
      <c r="AE66" s="1173"/>
      <c r="AF66" s="1173"/>
    </row>
    <row r="67" spans="1:32">
      <c r="A67" s="1173"/>
      <c r="B67" s="1173"/>
      <c r="C67" s="1173"/>
      <c r="D67" s="1173"/>
      <c r="E67" s="1173"/>
      <c r="F67" s="1173"/>
      <c r="G67" s="1173"/>
      <c r="H67" s="1173"/>
      <c r="I67" s="1173"/>
      <c r="J67" s="1173"/>
      <c r="K67" s="1173"/>
      <c r="L67" s="1173"/>
      <c r="M67" s="1173"/>
      <c r="N67" s="1173"/>
      <c r="O67" s="1173"/>
      <c r="P67" s="1173"/>
      <c r="Q67" s="1173"/>
      <c r="R67" s="1173"/>
      <c r="S67" s="1173"/>
      <c r="T67" s="1173"/>
      <c r="U67" s="1173"/>
      <c r="Z67" s="1173"/>
      <c r="AA67" s="1173"/>
      <c r="AB67" s="1173"/>
      <c r="AC67" s="1173"/>
      <c r="AD67" s="1173"/>
      <c r="AE67" s="1173"/>
      <c r="AF67" s="1173"/>
    </row>
  </sheetData>
  <mergeCells count="109">
    <mergeCell ref="A23:C23"/>
    <mergeCell ref="A24:C24"/>
    <mergeCell ref="K42:N42"/>
    <mergeCell ref="L43:S43"/>
    <mergeCell ref="L44:S44"/>
    <mergeCell ref="L15:N15"/>
    <mergeCell ref="L16:N16"/>
    <mergeCell ref="A53:C53"/>
    <mergeCell ref="A58:C58"/>
    <mergeCell ref="A44:C44"/>
    <mergeCell ref="A45:C45"/>
    <mergeCell ref="A47:C47"/>
    <mergeCell ref="M25:N25"/>
    <mergeCell ref="L27:N27"/>
    <mergeCell ref="A61:C61"/>
    <mergeCell ref="A62:C62"/>
    <mergeCell ref="A25:C25"/>
    <mergeCell ref="A26:C26"/>
    <mergeCell ref="A27:C27"/>
    <mergeCell ref="A28:C28"/>
    <mergeCell ref="A29:C29"/>
    <mergeCell ref="A48:C48"/>
    <mergeCell ref="A32:C32"/>
    <mergeCell ref="B34:C34"/>
    <mergeCell ref="B35:C35"/>
    <mergeCell ref="B36:C36"/>
    <mergeCell ref="A30:C30"/>
    <mergeCell ref="A31:C31"/>
    <mergeCell ref="A33:C33"/>
    <mergeCell ref="Z33:AC33"/>
    <mergeCell ref="Z34:AC34"/>
    <mergeCell ref="Z35:AC35"/>
    <mergeCell ref="L40:N40"/>
    <mergeCell ref="Z31:AC31"/>
    <mergeCell ref="L35:N35"/>
    <mergeCell ref="L36:N36"/>
    <mergeCell ref="M37:N37"/>
    <mergeCell ref="L28:N28"/>
    <mergeCell ref="M29:N29"/>
    <mergeCell ref="M30:N30"/>
    <mergeCell ref="M31:N31"/>
    <mergeCell ref="M32:N32"/>
    <mergeCell ref="L34:N34"/>
    <mergeCell ref="Z36:AC36"/>
    <mergeCell ref="Z32:AC32"/>
    <mergeCell ref="A63:B63"/>
    <mergeCell ref="A66:B66"/>
    <mergeCell ref="L1:S1"/>
    <mergeCell ref="L2:S2"/>
    <mergeCell ref="L3:S3"/>
    <mergeCell ref="A55:C55"/>
    <mergeCell ref="A57:C57"/>
    <mergeCell ref="A54:C54"/>
    <mergeCell ref="A46:C46"/>
    <mergeCell ref="B39:C39"/>
    <mergeCell ref="B40:C40"/>
    <mergeCell ref="A37:C37"/>
    <mergeCell ref="A38:C38"/>
    <mergeCell ref="A41:C41"/>
    <mergeCell ref="A42:C42"/>
    <mergeCell ref="A43:C43"/>
    <mergeCell ref="A8:C8"/>
    <mergeCell ref="M19:N19"/>
    <mergeCell ref="A59:C59"/>
    <mergeCell ref="A60:C60"/>
    <mergeCell ref="M21:N21"/>
    <mergeCell ref="M22:N22"/>
    <mergeCell ref="M23:N23"/>
    <mergeCell ref="M24:N24"/>
    <mergeCell ref="B21:C21"/>
    <mergeCell ref="B22:C22"/>
    <mergeCell ref="A19:C19"/>
    <mergeCell ref="O5:Q5"/>
    <mergeCell ref="A12:C12"/>
    <mergeCell ref="A13:C13"/>
    <mergeCell ref="A14:C14"/>
    <mergeCell ref="A15:C15"/>
    <mergeCell ref="A16:C16"/>
    <mergeCell ref="A17:C17"/>
    <mergeCell ref="A18:C18"/>
    <mergeCell ref="L18:N18"/>
    <mergeCell ref="M9:N9"/>
    <mergeCell ref="M10:N10"/>
    <mergeCell ref="L11:N11"/>
    <mergeCell ref="L12:N12"/>
    <mergeCell ref="L13:N13"/>
    <mergeCell ref="A7:C7"/>
    <mergeCell ref="B9:C9"/>
    <mergeCell ref="B10:C10"/>
    <mergeCell ref="A11:C11"/>
    <mergeCell ref="L6:N6"/>
    <mergeCell ref="L7:N7"/>
    <mergeCell ref="M8:N8"/>
    <mergeCell ref="T5:U5"/>
    <mergeCell ref="AD4:AE4"/>
    <mergeCell ref="A1:H1"/>
    <mergeCell ref="A2:H2"/>
    <mergeCell ref="A3:H3"/>
    <mergeCell ref="D5:F5"/>
    <mergeCell ref="G5:H5"/>
    <mergeCell ref="A6:C6"/>
    <mergeCell ref="B20:C20"/>
    <mergeCell ref="R5:S5"/>
    <mergeCell ref="Z1:AC1"/>
    <mergeCell ref="Z2:AC2"/>
    <mergeCell ref="AA4:AC4"/>
    <mergeCell ref="L17:N17"/>
    <mergeCell ref="L14:N14"/>
    <mergeCell ref="M20:N20"/>
  </mergeCells>
  <hyperlinks>
    <hyperlink ref="A4" location="Index!A1" display="Back to index" xr:uid="{85D518F2-F26A-4A1A-9996-8E1A8AD094C8}"/>
    <hyperlink ref="L4" location="Index!A1" display="Back to index" xr:uid="{7BAC63C4-4374-45FB-8DAB-076BF582F7CF}"/>
    <hyperlink ref="Z3" location="Index!A1" display="Back to index" xr:uid="{34A047AF-7030-4586-B9CA-11F8ABB263B1}"/>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2C513-6A8C-2C4F-913E-FADF35800948}">
  <sheetPr>
    <tabColor theme="2" tint="-9.9978637043366805E-2"/>
  </sheetPr>
  <dimension ref="A1:I56"/>
  <sheetViews>
    <sheetView showGridLines="0" topLeftCell="A29" zoomScale="94" workbookViewId="0">
      <selection activeCell="G30" sqref="G30:I31"/>
    </sheetView>
  </sheetViews>
  <sheetFormatPr baseColWidth="10" defaultColWidth="11.453125" defaultRowHeight="14.5"/>
  <cols>
    <col min="1" max="1" width="60" customWidth="1"/>
    <col min="9" max="9" width="11.54296875" bestFit="1" customWidth="1"/>
  </cols>
  <sheetData>
    <row r="1" spans="1:7" s="1173" customFormat="1" ht="14">
      <c r="A1" s="1938" t="s">
        <v>692</v>
      </c>
      <c r="B1" s="1938"/>
      <c r="C1" s="1938"/>
      <c r="D1" s="1938"/>
      <c r="E1" s="1938"/>
      <c r="F1" s="1938"/>
    </row>
    <row r="2" spans="1:7" s="1173" customFormat="1" ht="14">
      <c r="A2" s="1938" t="s">
        <v>559</v>
      </c>
      <c r="B2" s="1938"/>
      <c r="C2" s="1938"/>
      <c r="D2" s="1938"/>
      <c r="E2" s="1938"/>
      <c r="F2" s="1938"/>
    </row>
    <row r="3" spans="1:7" s="1173" customFormat="1" thickBot="1">
      <c r="A3" s="1175" t="s">
        <v>128</v>
      </c>
      <c r="B3" s="1298"/>
      <c r="C3" s="1298"/>
      <c r="D3" s="1298"/>
      <c r="E3" s="1299"/>
      <c r="F3" s="1299"/>
    </row>
    <row r="4" spans="1:7">
      <c r="A4" s="1178"/>
      <c r="B4" s="1963" t="s">
        <v>156</v>
      </c>
      <c r="C4" s="1890"/>
      <c r="D4" s="1891"/>
      <c r="E4" s="1963" t="s">
        <v>29</v>
      </c>
      <c r="F4" s="1891"/>
      <c r="G4" s="8"/>
    </row>
    <row r="5" spans="1:7" ht="15" thickBot="1">
      <c r="A5" s="1179"/>
      <c r="B5" s="1180">
        <v>43983</v>
      </c>
      <c r="C5" s="1181">
        <v>44256</v>
      </c>
      <c r="D5" s="1182">
        <v>44348</v>
      </c>
      <c r="E5" s="1183" t="s">
        <v>34</v>
      </c>
      <c r="F5" s="1184" t="s">
        <v>35</v>
      </c>
      <c r="G5" s="8"/>
    </row>
    <row r="6" spans="1:7">
      <c r="A6" s="1185" t="s">
        <v>560</v>
      </c>
      <c r="B6" s="1186"/>
      <c r="C6" s="1187"/>
      <c r="D6" s="1188"/>
      <c r="E6" s="1187"/>
      <c r="F6" s="1188"/>
      <c r="G6" s="8"/>
    </row>
    <row r="7" spans="1:7">
      <c r="A7" s="1189" t="s">
        <v>650</v>
      </c>
      <c r="B7" s="1190">
        <v>1902835</v>
      </c>
      <c r="C7" s="1191">
        <v>2124586</v>
      </c>
      <c r="D7" s="1192">
        <v>2228226</v>
      </c>
      <c r="E7" s="1193">
        <v>4.9000000000000002E-2</v>
      </c>
      <c r="F7" s="1194">
        <v>0.17100000000000001</v>
      </c>
      <c r="G7" s="8"/>
    </row>
    <row r="8" spans="1:7">
      <c r="A8" s="1189" t="s">
        <v>693</v>
      </c>
      <c r="B8" s="1190">
        <v>1410359</v>
      </c>
      <c r="C8" s="1191">
        <v>1568083</v>
      </c>
      <c r="D8" s="1192">
        <v>1671904</v>
      </c>
      <c r="E8" s="1193">
        <v>6.6000000000000003E-2</v>
      </c>
      <c r="F8" s="1194">
        <v>0.185</v>
      </c>
      <c r="G8" s="8"/>
    </row>
    <row r="9" spans="1:7">
      <c r="A9" s="1195" t="s">
        <v>202</v>
      </c>
      <c r="B9" s="1126">
        <v>8374583</v>
      </c>
      <c r="C9" s="1196">
        <v>8822909</v>
      </c>
      <c r="D9" s="1197">
        <v>9197759</v>
      </c>
      <c r="E9" s="1198">
        <v>4.2000000000000003E-2</v>
      </c>
      <c r="F9" s="1199">
        <v>9.8000000000000004E-2</v>
      </c>
      <c r="G9" s="8"/>
    </row>
    <row r="10" spans="1:7">
      <c r="A10" s="1200" t="s">
        <v>573</v>
      </c>
      <c r="B10" s="1115">
        <v>8221417</v>
      </c>
      <c r="C10" s="1191">
        <v>8435719</v>
      </c>
      <c r="D10" s="1192">
        <v>9045300</v>
      </c>
      <c r="E10" s="1193">
        <v>7.1999999999999995E-2</v>
      </c>
      <c r="F10" s="1194">
        <v>0.1</v>
      </c>
      <c r="G10" s="8"/>
    </row>
    <row r="11" spans="1:7">
      <c r="A11" s="1200" t="s">
        <v>575</v>
      </c>
      <c r="B11" s="1115">
        <v>128441</v>
      </c>
      <c r="C11" s="1191">
        <v>188432</v>
      </c>
      <c r="D11" s="1192">
        <v>112005</v>
      </c>
      <c r="E11" s="1193">
        <v>-0.40600000000000003</v>
      </c>
      <c r="F11" s="1194">
        <v>-0.128</v>
      </c>
      <c r="G11" s="8"/>
    </row>
    <row r="12" spans="1:7">
      <c r="A12" s="1200" t="s">
        <v>694</v>
      </c>
      <c r="B12" s="1115">
        <v>24725</v>
      </c>
      <c r="C12" s="1191">
        <v>198758</v>
      </c>
      <c r="D12" s="1192">
        <v>40455</v>
      </c>
      <c r="E12" s="1193">
        <v>-0.79600000000000004</v>
      </c>
      <c r="F12" s="1194">
        <v>0.63600000000000001</v>
      </c>
      <c r="G12" s="8"/>
    </row>
    <row r="13" spans="1:7">
      <c r="A13" s="1200" t="s">
        <v>239</v>
      </c>
      <c r="B13" s="1201">
        <v>-376247</v>
      </c>
      <c r="C13" s="1191">
        <v>-487161</v>
      </c>
      <c r="D13" s="1192">
        <v>-433953</v>
      </c>
      <c r="E13" s="1193">
        <v>-0.109</v>
      </c>
      <c r="F13" s="1194">
        <v>0.153</v>
      </c>
      <c r="G13" s="8"/>
    </row>
    <row r="14" spans="1:7">
      <c r="A14" s="1202" t="s">
        <v>695</v>
      </c>
      <c r="B14" s="1203">
        <v>7998336</v>
      </c>
      <c r="C14" s="1196">
        <v>8335748</v>
      </c>
      <c r="D14" s="1204">
        <v>8763806</v>
      </c>
      <c r="E14" s="1198">
        <v>5.0999999999999997E-2</v>
      </c>
      <c r="F14" s="1199">
        <v>9.6000000000000002E-2</v>
      </c>
      <c r="G14" s="8"/>
    </row>
    <row r="15" spans="1:7">
      <c r="A15" s="1145" t="s">
        <v>696</v>
      </c>
      <c r="B15" s="1190">
        <v>50950</v>
      </c>
      <c r="C15" s="1191">
        <v>55179</v>
      </c>
      <c r="D15" s="1205">
        <v>56091</v>
      </c>
      <c r="E15" s="1193">
        <v>1.7000000000000001E-2</v>
      </c>
      <c r="F15" s="1194">
        <v>0.10100000000000001</v>
      </c>
      <c r="G15" s="8"/>
    </row>
    <row r="16" spans="1:7">
      <c r="A16" s="1145" t="s">
        <v>626</v>
      </c>
      <c r="B16" s="1190">
        <v>175573</v>
      </c>
      <c r="C16" s="1191">
        <v>386073</v>
      </c>
      <c r="D16" s="1205">
        <v>393292</v>
      </c>
      <c r="E16" s="1193">
        <v>1.9E-2</v>
      </c>
      <c r="F16" s="1194">
        <v>1.24</v>
      </c>
      <c r="G16" s="8"/>
    </row>
    <row r="17" spans="1:9">
      <c r="A17" s="1206" t="s">
        <v>697</v>
      </c>
      <c r="B17" s="1203">
        <v>11538053</v>
      </c>
      <c r="C17" s="1196">
        <v>12469669</v>
      </c>
      <c r="D17" s="1204">
        <v>13113320</v>
      </c>
      <c r="E17" s="1198">
        <v>5.1999999999999998E-2</v>
      </c>
      <c r="F17" s="1199">
        <v>0.13700000000000001</v>
      </c>
      <c r="G17" s="8"/>
    </row>
    <row r="18" spans="1:9">
      <c r="A18" s="1206"/>
      <c r="B18" s="1207"/>
      <c r="C18" s="1208"/>
      <c r="D18" s="1209"/>
      <c r="E18" s="1193"/>
      <c r="F18" s="1194"/>
      <c r="G18" s="8"/>
    </row>
    <row r="19" spans="1:9">
      <c r="A19" s="1202" t="s">
        <v>627</v>
      </c>
      <c r="B19" s="1207"/>
      <c r="C19" s="1208"/>
      <c r="D19" s="1209"/>
      <c r="E19" s="1193"/>
      <c r="F19" s="1194"/>
      <c r="G19" s="8"/>
    </row>
    <row r="20" spans="1:9">
      <c r="A20" s="1120" t="s">
        <v>50</v>
      </c>
      <c r="B20" s="1190">
        <v>9990773</v>
      </c>
      <c r="C20" s="1191">
        <v>10691224</v>
      </c>
      <c r="D20" s="1192">
        <v>11057286</v>
      </c>
      <c r="E20" s="1193">
        <v>3.4000000000000002E-2</v>
      </c>
      <c r="F20" s="1194">
        <v>0.107</v>
      </c>
      <c r="G20" s="8"/>
    </row>
    <row r="21" spans="1:9">
      <c r="A21" s="1120" t="s">
        <v>209</v>
      </c>
      <c r="B21" s="1190">
        <v>54571</v>
      </c>
      <c r="C21" s="1191">
        <v>89702</v>
      </c>
      <c r="D21" s="1192">
        <v>119795</v>
      </c>
      <c r="E21" s="1193">
        <v>0.33500000000000002</v>
      </c>
      <c r="F21" s="1194">
        <v>1.1950000000000001</v>
      </c>
      <c r="G21" s="8"/>
    </row>
    <row r="22" spans="1:9">
      <c r="A22" s="1120" t="s">
        <v>698</v>
      </c>
      <c r="B22" s="1190">
        <v>111239</v>
      </c>
      <c r="C22" s="1191">
        <v>173208</v>
      </c>
      <c r="D22" s="1192">
        <v>178578</v>
      </c>
      <c r="E22" s="1193">
        <v>3.1E-2</v>
      </c>
      <c r="F22" s="1194">
        <v>0.60499999999999998</v>
      </c>
      <c r="G22" s="8"/>
    </row>
    <row r="23" spans="1:9">
      <c r="A23" s="1120" t="s">
        <v>607</v>
      </c>
      <c r="B23" s="1190">
        <v>683892</v>
      </c>
      <c r="C23" s="1191">
        <v>795200</v>
      </c>
      <c r="D23" s="1192">
        <v>994580</v>
      </c>
      <c r="E23" s="1193">
        <v>0.251</v>
      </c>
      <c r="F23" s="1194">
        <v>0.45400000000000001</v>
      </c>
      <c r="G23" s="8"/>
    </row>
    <row r="24" spans="1:9">
      <c r="A24" s="1206" t="s">
        <v>699</v>
      </c>
      <c r="B24" s="1203">
        <v>10840474</v>
      </c>
      <c r="C24" s="1196">
        <v>11749334</v>
      </c>
      <c r="D24" s="1204">
        <v>12350240</v>
      </c>
      <c r="E24" s="1198">
        <v>5.0999999999999997E-2</v>
      </c>
      <c r="F24" s="1199">
        <v>0.13900000000000001</v>
      </c>
      <c r="G24" s="8"/>
    </row>
    <row r="25" spans="1:9">
      <c r="A25" s="1210"/>
      <c r="B25" s="1207"/>
      <c r="C25" s="1208"/>
      <c r="D25" s="1211"/>
      <c r="E25" s="1193"/>
      <c r="F25" s="1194"/>
      <c r="G25" s="8"/>
    </row>
    <row r="26" spans="1:9">
      <c r="A26" s="1195" t="s">
        <v>51</v>
      </c>
      <c r="B26" s="1203">
        <v>697579</v>
      </c>
      <c r="C26" s="1196">
        <v>720335</v>
      </c>
      <c r="D26" s="1197">
        <v>763080</v>
      </c>
      <c r="E26" s="1198">
        <v>5.8999999999999997E-2</v>
      </c>
      <c r="F26" s="1199">
        <v>9.4E-2</v>
      </c>
      <c r="G26" s="8"/>
    </row>
    <row r="27" spans="1:9">
      <c r="A27" s="1120"/>
      <c r="B27" s="1207"/>
      <c r="C27" s="1208"/>
      <c r="D27" s="1211"/>
      <c r="E27" s="1193"/>
      <c r="F27" s="1194"/>
      <c r="G27" s="8"/>
    </row>
    <row r="28" spans="1:9" ht="15" thickBot="1">
      <c r="A28" s="1212" t="s">
        <v>700</v>
      </c>
      <c r="B28" s="1213">
        <v>11538053</v>
      </c>
      <c r="C28" s="1214">
        <v>12469669</v>
      </c>
      <c r="D28" s="1215">
        <v>13113320</v>
      </c>
      <c r="E28" s="1216">
        <v>5.1999999999999998E-2</v>
      </c>
      <c r="F28" s="1217">
        <v>0.13700000000000001</v>
      </c>
      <c r="G28" s="8"/>
    </row>
    <row r="29" spans="1:9" ht="15" thickBot="1">
      <c r="A29" s="1218"/>
      <c r="B29" s="1219"/>
      <c r="C29" s="1219"/>
      <c r="D29" s="1219"/>
      <c r="E29" s="1219"/>
      <c r="F29" s="1219"/>
      <c r="G29" s="8"/>
    </row>
    <row r="30" spans="1:9">
      <c r="A30" s="1220"/>
      <c r="B30" s="1963" t="s">
        <v>28</v>
      </c>
      <c r="C30" s="1890"/>
      <c r="D30" s="1891"/>
      <c r="E30" s="1963" t="s">
        <v>29</v>
      </c>
      <c r="F30" s="1891"/>
      <c r="G30" s="1831" t="s">
        <v>917</v>
      </c>
      <c r="H30" s="1832"/>
      <c r="I30" s="1351" t="s">
        <v>29</v>
      </c>
    </row>
    <row r="31" spans="1:9" ht="15" thickBot="1">
      <c r="A31" s="1221"/>
      <c r="B31" s="1180" t="s">
        <v>31</v>
      </c>
      <c r="C31" s="1181" t="s">
        <v>32</v>
      </c>
      <c r="D31" s="1182" t="s">
        <v>33</v>
      </c>
      <c r="E31" s="1183" t="s">
        <v>34</v>
      </c>
      <c r="F31" s="1184" t="s">
        <v>35</v>
      </c>
      <c r="G31" s="1425">
        <v>43983</v>
      </c>
      <c r="H31" s="1426">
        <v>44348</v>
      </c>
      <c r="I31" s="1520" t="s">
        <v>896</v>
      </c>
    </row>
    <row r="32" spans="1:9">
      <c r="A32" s="1222" t="s">
        <v>272</v>
      </c>
      <c r="B32" s="1223">
        <v>83164</v>
      </c>
      <c r="C32" s="1224">
        <v>75189</v>
      </c>
      <c r="D32" s="1225">
        <v>79897</v>
      </c>
      <c r="E32" s="1226">
        <v>6.3E-2</v>
      </c>
      <c r="F32" s="1227">
        <v>-3.9E-2</v>
      </c>
      <c r="G32" s="1552">
        <v>169809</v>
      </c>
      <c r="H32" s="1552">
        <v>155086</v>
      </c>
      <c r="I32" s="1553">
        <v>-8.6999999999999994E-2</v>
      </c>
    </row>
    <row r="33" spans="1:9">
      <c r="A33" s="1228" t="s">
        <v>701</v>
      </c>
      <c r="B33" s="1201">
        <v>-100707</v>
      </c>
      <c r="C33" s="1191">
        <v>-23581</v>
      </c>
      <c r="D33" s="1192">
        <v>49116</v>
      </c>
      <c r="E33" s="1193" t="s">
        <v>303</v>
      </c>
      <c r="F33" s="1194">
        <v>-1.488</v>
      </c>
      <c r="G33" s="1325">
        <v>-136716</v>
      </c>
      <c r="H33" s="1325">
        <v>25534</v>
      </c>
      <c r="I33" s="1554">
        <v>-1.1870000000000001</v>
      </c>
    </row>
    <row r="34" spans="1:9">
      <c r="A34" s="1229" t="s">
        <v>702</v>
      </c>
      <c r="B34" s="1230">
        <v>-17543</v>
      </c>
      <c r="C34" s="1196">
        <v>51608</v>
      </c>
      <c r="D34" s="1197">
        <v>129012</v>
      </c>
      <c r="E34" s="1198">
        <v>1.5</v>
      </c>
      <c r="F34" s="1199" t="s">
        <v>303</v>
      </c>
      <c r="G34" s="1555">
        <v>33093</v>
      </c>
      <c r="H34" s="1555">
        <v>180620</v>
      </c>
      <c r="I34" s="1556">
        <v>4.4580000000000002</v>
      </c>
    </row>
    <row r="35" spans="1:9">
      <c r="A35" s="1228" t="s">
        <v>571</v>
      </c>
      <c r="B35" s="1201">
        <v>24951</v>
      </c>
      <c r="C35" s="1191">
        <v>35623</v>
      </c>
      <c r="D35" s="1192">
        <v>37598</v>
      </c>
      <c r="E35" s="1193">
        <v>5.5E-2</v>
      </c>
      <c r="F35" s="1194">
        <v>0.50700000000000001</v>
      </c>
      <c r="G35" s="1557">
        <v>51403</v>
      </c>
      <c r="H35" s="1557">
        <v>73222</v>
      </c>
      <c r="I35" s="1554">
        <v>0.42399999999999999</v>
      </c>
    </row>
    <row r="36" spans="1:9">
      <c r="A36" s="1228" t="s">
        <v>590</v>
      </c>
      <c r="B36" s="1201">
        <v>-55334</v>
      </c>
      <c r="C36" s="1191">
        <v>-64743</v>
      </c>
      <c r="D36" s="1192">
        <v>-127985</v>
      </c>
      <c r="E36" s="1193">
        <v>0.97699999999999998</v>
      </c>
      <c r="F36" s="1194">
        <v>1.3129999999999999</v>
      </c>
      <c r="G36" s="1325">
        <v>-119359</v>
      </c>
      <c r="H36" s="1325">
        <v>-192727</v>
      </c>
      <c r="I36" s="1554">
        <v>0.61499999999999999</v>
      </c>
    </row>
    <row r="37" spans="1:9">
      <c r="A37" s="1228" t="s">
        <v>703</v>
      </c>
      <c r="B37" s="1231">
        <v>38</v>
      </c>
      <c r="C37" s="1219">
        <v>-12</v>
      </c>
      <c r="D37" s="1232">
        <v>21</v>
      </c>
      <c r="E37" s="1193" t="s">
        <v>303</v>
      </c>
      <c r="F37" s="1194">
        <v>-0.45500000000000002</v>
      </c>
      <c r="G37" s="1218">
        <v>11</v>
      </c>
      <c r="H37" s="1218">
        <v>9</v>
      </c>
      <c r="I37" s="1554">
        <v>-0.20899999999999999</v>
      </c>
    </row>
    <row r="38" spans="1:9">
      <c r="A38" s="1228" t="s">
        <v>704</v>
      </c>
      <c r="B38" s="1201">
        <v>8305</v>
      </c>
      <c r="C38" s="1191">
        <v>-11023</v>
      </c>
      <c r="D38" s="1192">
        <v>-23486</v>
      </c>
      <c r="E38" s="1193">
        <v>1.131</v>
      </c>
      <c r="F38" s="1194" t="s">
        <v>303</v>
      </c>
      <c r="G38" s="1325">
        <v>2098</v>
      </c>
      <c r="H38" s="1325">
        <v>-34509</v>
      </c>
      <c r="I38" s="1485" t="s">
        <v>939</v>
      </c>
    </row>
    <row r="39" spans="1:9" ht="15" thickBot="1">
      <c r="A39" s="1233" t="s">
        <v>644</v>
      </c>
      <c r="B39" s="1234">
        <v>-39582</v>
      </c>
      <c r="C39" s="1214">
        <v>11453</v>
      </c>
      <c r="D39" s="1215">
        <v>15161</v>
      </c>
      <c r="E39" s="1216">
        <v>-0.32400000000000001</v>
      </c>
      <c r="F39" s="1217">
        <v>-1.383</v>
      </c>
      <c r="G39" s="1558">
        <v>-32754</v>
      </c>
      <c r="H39" s="1558">
        <v>26615</v>
      </c>
      <c r="I39" s="1559">
        <v>-1.8129999999999999</v>
      </c>
    </row>
    <row r="40" spans="1:9" ht="15" thickBot="1">
      <c r="A40" s="1218"/>
      <c r="B40" s="1219"/>
      <c r="C40" s="1219"/>
      <c r="D40" s="1219"/>
      <c r="E40" s="1219"/>
      <c r="F40" s="1219"/>
      <c r="G40" s="1219"/>
      <c r="H40" s="1166"/>
      <c r="I40" s="1166"/>
    </row>
    <row r="41" spans="1:9">
      <c r="A41" s="1235" t="s">
        <v>705</v>
      </c>
      <c r="B41" s="1236">
        <v>0.51</v>
      </c>
      <c r="C41" s="1237">
        <v>0.59699999999999998</v>
      </c>
      <c r="D41" s="1238">
        <v>0.58899999999999997</v>
      </c>
      <c r="E41" s="1239" t="s">
        <v>303</v>
      </c>
      <c r="F41" s="1240" t="s">
        <v>303</v>
      </c>
      <c r="G41" s="1560">
        <v>0.53720000000000001</v>
      </c>
      <c r="H41" s="1561">
        <v>0.59279999999999999</v>
      </c>
      <c r="I41" s="1240" t="s">
        <v>940</v>
      </c>
    </row>
    <row r="42" spans="1:9" ht="15" thickBot="1">
      <c r="A42" s="1241" t="s">
        <v>62</v>
      </c>
      <c r="B42" s="1242">
        <v>-0.22500000000000001</v>
      </c>
      <c r="C42" s="1243">
        <v>6.5000000000000002E-2</v>
      </c>
      <c r="D42" s="1244">
        <v>8.2000000000000003E-2</v>
      </c>
      <c r="E42" s="1165" t="s">
        <v>706</v>
      </c>
      <c r="F42" s="1167" t="s">
        <v>707</v>
      </c>
      <c r="G42" s="1562">
        <v>-9.1399999999999995E-2</v>
      </c>
      <c r="H42" s="1563">
        <v>7.3200000000000001E-2</v>
      </c>
      <c r="I42" s="1564" t="s">
        <v>941</v>
      </c>
    </row>
    <row r="43" spans="1:9">
      <c r="A43" s="1245" t="s">
        <v>708</v>
      </c>
      <c r="B43" s="1246">
        <v>0.83799999999999997</v>
      </c>
      <c r="C43" s="1247">
        <v>0.82499999999999996</v>
      </c>
      <c r="D43" s="1248">
        <v>0.83199999999999996</v>
      </c>
      <c r="E43" s="1165" t="s">
        <v>709</v>
      </c>
      <c r="F43" s="1167" t="s">
        <v>710</v>
      </c>
      <c r="G43" s="8"/>
    </row>
    <row r="44" spans="1:9">
      <c r="A44" s="1228" t="s">
        <v>245</v>
      </c>
      <c r="B44" s="1246" t="s">
        <v>711</v>
      </c>
      <c r="C44" s="1247">
        <v>2.1399999999999999E-2</v>
      </c>
      <c r="D44" s="1248">
        <v>1.2200000000000001E-2</v>
      </c>
      <c r="E44" s="1165" t="s">
        <v>712</v>
      </c>
      <c r="F44" s="1167" t="s">
        <v>713</v>
      </c>
      <c r="G44" s="8"/>
    </row>
    <row r="45" spans="1:9">
      <c r="A45" s="1228" t="s">
        <v>655</v>
      </c>
      <c r="B45" s="1246" t="s">
        <v>714</v>
      </c>
      <c r="C45" s="1247">
        <v>4.3900000000000002E-2</v>
      </c>
      <c r="D45" s="1248">
        <v>0.18720000000000001</v>
      </c>
      <c r="E45" s="1165" t="s">
        <v>715</v>
      </c>
      <c r="F45" s="1167" t="s">
        <v>716</v>
      </c>
      <c r="G45" s="8"/>
    </row>
    <row r="46" spans="1:9">
      <c r="A46" s="1228" t="s">
        <v>656</v>
      </c>
      <c r="B46" s="1246">
        <v>2.9289999999999998</v>
      </c>
      <c r="C46" s="1247">
        <v>2.585</v>
      </c>
      <c r="D46" s="1248">
        <v>3.8740000000000001</v>
      </c>
      <c r="E46" s="1165" t="s">
        <v>717</v>
      </c>
      <c r="F46" s="1167" t="s">
        <v>718</v>
      </c>
      <c r="G46" s="8"/>
    </row>
    <row r="47" spans="1:9">
      <c r="A47" s="1228" t="s">
        <v>657</v>
      </c>
      <c r="B47" s="1246">
        <v>2.456</v>
      </c>
      <c r="C47" s="1247">
        <v>1.258</v>
      </c>
      <c r="D47" s="1248">
        <v>0.252</v>
      </c>
      <c r="E47" s="1165" t="s">
        <v>719</v>
      </c>
      <c r="F47" s="1167" t="s">
        <v>720</v>
      </c>
      <c r="G47" s="8"/>
    </row>
    <row r="48" spans="1:9">
      <c r="A48" s="1228" t="s">
        <v>521</v>
      </c>
      <c r="B48" s="1249" t="s">
        <v>721</v>
      </c>
      <c r="C48" s="1250">
        <v>54</v>
      </c>
      <c r="D48" s="1251">
        <v>47</v>
      </c>
      <c r="E48" s="1231">
        <v>-7</v>
      </c>
      <c r="F48" s="1232">
        <v>-7</v>
      </c>
      <c r="G48" s="8"/>
    </row>
    <row r="49" spans="1:7">
      <c r="A49" s="1228" t="s">
        <v>722</v>
      </c>
      <c r="B49" s="1249">
        <v>583</v>
      </c>
      <c r="C49" s="1250">
        <v>850</v>
      </c>
      <c r="D49" s="1251">
        <v>851</v>
      </c>
      <c r="E49" s="1231">
        <v>1</v>
      </c>
      <c r="F49" s="1232">
        <v>268</v>
      </c>
      <c r="G49" s="8"/>
    </row>
    <row r="50" spans="1:7">
      <c r="A50" s="1228" t="s">
        <v>522</v>
      </c>
      <c r="B50" s="1249">
        <v>308</v>
      </c>
      <c r="C50" s="1250">
        <v>310</v>
      </c>
      <c r="D50" s="1251">
        <v>305</v>
      </c>
      <c r="E50" s="1231">
        <v>-5</v>
      </c>
      <c r="F50" s="1232">
        <v>-3</v>
      </c>
      <c r="G50" s="8"/>
    </row>
    <row r="51" spans="1:7" ht="15" thickBot="1">
      <c r="A51" s="1252" t="s">
        <v>110</v>
      </c>
      <c r="B51" s="1253">
        <v>1692</v>
      </c>
      <c r="C51" s="1254">
        <v>1618</v>
      </c>
      <c r="D51" s="1255">
        <v>1564</v>
      </c>
      <c r="E51" s="1256">
        <v>-54</v>
      </c>
      <c r="F51" s="1257">
        <v>-128</v>
      </c>
      <c r="G51" s="8"/>
    </row>
    <row r="52" spans="1:7">
      <c r="A52" s="953"/>
      <c r="B52" s="954"/>
      <c r="C52" s="8"/>
      <c r="D52" s="8"/>
      <c r="E52" s="8"/>
      <c r="F52" s="8"/>
      <c r="G52" s="8"/>
    </row>
    <row r="53" spans="1:7">
      <c r="A53" s="953"/>
      <c r="B53" s="8"/>
      <c r="C53" s="8"/>
      <c r="D53" s="8"/>
      <c r="E53" s="8"/>
      <c r="F53" s="8"/>
      <c r="G53" s="8"/>
    </row>
    <row r="54" spans="1:7">
      <c r="A54" s="8"/>
      <c r="B54" s="8"/>
      <c r="C54" s="8"/>
      <c r="D54" s="8"/>
      <c r="E54" s="8"/>
      <c r="F54" s="8"/>
      <c r="G54" s="8"/>
    </row>
    <row r="55" spans="1:7">
      <c r="A55" s="8"/>
      <c r="B55" s="8"/>
      <c r="C55" s="8"/>
      <c r="D55" s="8"/>
      <c r="E55" s="8"/>
      <c r="F55" s="8"/>
      <c r="G55" s="8"/>
    </row>
    <row r="56" spans="1:7">
      <c r="A56" s="8"/>
      <c r="B56" s="8"/>
      <c r="C56" s="8"/>
      <c r="D56" s="8"/>
      <c r="E56" s="8"/>
      <c r="F56" s="8"/>
      <c r="G56" s="8"/>
    </row>
  </sheetData>
  <mergeCells count="7">
    <mergeCell ref="G30:H30"/>
    <mergeCell ref="B30:D30"/>
    <mergeCell ref="E30:F30"/>
    <mergeCell ref="A2:F2"/>
    <mergeCell ref="A1:F1"/>
    <mergeCell ref="B4:D4"/>
    <mergeCell ref="E4:F4"/>
  </mergeCells>
  <hyperlinks>
    <hyperlink ref="A3" location="Index!A1" display="Back to index" xr:uid="{2BD83041-261C-4BD4-8E52-302DF08FCE02}"/>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192C2-BE1D-B144-816E-A15D8B2989BE}">
  <sheetPr>
    <tabColor theme="2" tint="-9.9978637043366805E-2"/>
  </sheetPr>
  <dimension ref="A1:I53"/>
  <sheetViews>
    <sheetView showGridLines="0" topLeftCell="A17" zoomScale="66" workbookViewId="0">
      <selection activeCell="G30" sqref="G30:I31"/>
    </sheetView>
  </sheetViews>
  <sheetFormatPr baseColWidth="10" defaultColWidth="11.453125" defaultRowHeight="14.5"/>
  <cols>
    <col min="1" max="1" width="55.26953125" customWidth="1"/>
    <col min="9" max="9" width="12.1796875" bestFit="1" customWidth="1"/>
  </cols>
  <sheetData>
    <row r="1" spans="1:6">
      <c r="A1" s="1964" t="s">
        <v>723</v>
      </c>
      <c r="B1" s="1964"/>
      <c r="C1" s="1964"/>
      <c r="D1" s="1964"/>
      <c r="E1" s="1964"/>
      <c r="F1" s="1964"/>
    </row>
    <row r="2" spans="1:6">
      <c r="A2" s="1964" t="s">
        <v>559</v>
      </c>
      <c r="B2" s="1964"/>
      <c r="C2" s="1964"/>
      <c r="D2" s="1964"/>
      <c r="E2" s="1964"/>
      <c r="F2" s="1964"/>
    </row>
    <row r="3" spans="1:6" ht="15" thickBot="1">
      <c r="A3" s="1258" t="s">
        <v>128</v>
      </c>
      <c r="B3" s="1179"/>
      <c r="C3" s="1179"/>
      <c r="D3" s="1179"/>
      <c r="E3" s="1300"/>
      <c r="F3" s="1300"/>
    </row>
    <row r="4" spans="1:6">
      <c r="A4" s="1178"/>
      <c r="B4" s="1963" t="s">
        <v>156</v>
      </c>
      <c r="C4" s="1890"/>
      <c r="D4" s="1891"/>
      <c r="E4" s="1963" t="s">
        <v>29</v>
      </c>
      <c r="F4" s="1891"/>
    </row>
    <row r="5" spans="1:6" ht="15" thickBot="1">
      <c r="A5" s="1179"/>
      <c r="B5" s="1301">
        <v>43983</v>
      </c>
      <c r="C5" s="1302">
        <v>43891</v>
      </c>
      <c r="D5" s="1303">
        <v>44348</v>
      </c>
      <c r="E5" s="1183" t="s">
        <v>34</v>
      </c>
      <c r="F5" s="1184" t="s">
        <v>35</v>
      </c>
    </row>
    <row r="6" spans="1:6">
      <c r="A6" s="1304" t="s">
        <v>560</v>
      </c>
      <c r="B6" s="1186"/>
      <c r="C6" s="1187"/>
      <c r="D6" s="1188"/>
      <c r="E6" s="1305"/>
      <c r="F6" s="1306"/>
    </row>
    <row r="7" spans="1:6">
      <c r="A7" s="1245" t="s">
        <v>650</v>
      </c>
      <c r="B7" s="1201">
        <v>1516399</v>
      </c>
      <c r="C7" s="1307">
        <v>1373259</v>
      </c>
      <c r="D7" s="1192">
        <v>1477527</v>
      </c>
      <c r="E7" s="1308">
        <v>7.5999999999999998E-2</v>
      </c>
      <c r="F7" s="1194">
        <v>-2.5999999999999999E-2</v>
      </c>
    </row>
    <row r="8" spans="1:6">
      <c r="A8" s="1245" t="s">
        <v>693</v>
      </c>
      <c r="B8" s="1201">
        <v>1419390</v>
      </c>
      <c r="C8" s="1307">
        <v>1528708</v>
      </c>
      <c r="D8" s="1192">
        <v>1533808</v>
      </c>
      <c r="E8" s="1308">
        <v>3.0000000000000001E-3</v>
      </c>
      <c r="F8" s="1194">
        <v>8.1000000000000003E-2</v>
      </c>
    </row>
    <row r="9" spans="1:6">
      <c r="A9" s="1161" t="s">
        <v>202</v>
      </c>
      <c r="B9" s="1230">
        <v>10773466</v>
      </c>
      <c r="C9" s="1309">
        <v>12990370</v>
      </c>
      <c r="D9" s="1197">
        <v>13039316</v>
      </c>
      <c r="E9" s="1310">
        <v>4.0000000000000001E-3</v>
      </c>
      <c r="F9" s="1199">
        <v>0.21</v>
      </c>
    </row>
    <row r="10" spans="1:6">
      <c r="A10" s="1311" t="s">
        <v>573</v>
      </c>
      <c r="B10" s="1201">
        <v>9963251</v>
      </c>
      <c r="C10" s="1307">
        <v>11724305</v>
      </c>
      <c r="D10" s="1192">
        <v>11824810</v>
      </c>
      <c r="E10" s="1308">
        <v>8.9999999999999993E-3</v>
      </c>
      <c r="F10" s="1194">
        <v>0.187</v>
      </c>
    </row>
    <row r="11" spans="1:6">
      <c r="A11" s="1311" t="s">
        <v>575</v>
      </c>
      <c r="B11" s="1201">
        <v>710551</v>
      </c>
      <c r="C11" s="1307">
        <v>1187277</v>
      </c>
      <c r="D11" s="1192">
        <v>1158977</v>
      </c>
      <c r="E11" s="1308">
        <v>-2.4E-2</v>
      </c>
      <c r="F11" s="1194">
        <v>0.63100000000000001</v>
      </c>
    </row>
    <row r="12" spans="1:6">
      <c r="A12" s="1311" t="s">
        <v>694</v>
      </c>
      <c r="B12" s="1201">
        <v>99664</v>
      </c>
      <c r="C12" s="1307">
        <v>78789</v>
      </c>
      <c r="D12" s="1192">
        <v>55529</v>
      </c>
      <c r="E12" s="1308">
        <v>-0.29499999999999998</v>
      </c>
      <c r="F12" s="1194">
        <v>-0.443</v>
      </c>
    </row>
    <row r="13" spans="1:6">
      <c r="A13" s="1311" t="s">
        <v>239</v>
      </c>
      <c r="B13" s="1201">
        <v>-1460508</v>
      </c>
      <c r="C13" s="1307">
        <v>-1862739</v>
      </c>
      <c r="D13" s="1192">
        <v>-1662457</v>
      </c>
      <c r="E13" s="1308">
        <v>-0.108</v>
      </c>
      <c r="F13" s="1194">
        <v>0.13800000000000001</v>
      </c>
    </row>
    <row r="14" spans="1:6">
      <c r="A14" s="1312" t="s">
        <v>695</v>
      </c>
      <c r="B14" s="1230">
        <v>9312957</v>
      </c>
      <c r="C14" s="1309">
        <v>11127631</v>
      </c>
      <c r="D14" s="1197">
        <v>11376859</v>
      </c>
      <c r="E14" s="1310">
        <v>2.1999999999999999E-2</v>
      </c>
      <c r="F14" s="1199">
        <v>0.222</v>
      </c>
    </row>
    <row r="15" spans="1:6">
      <c r="A15" s="1287" t="s">
        <v>696</v>
      </c>
      <c r="B15" s="1201">
        <v>163287</v>
      </c>
      <c r="C15" s="1307">
        <v>151052</v>
      </c>
      <c r="D15" s="1192">
        <v>148899</v>
      </c>
      <c r="E15" s="1308">
        <v>-1.4E-2</v>
      </c>
      <c r="F15" s="1194">
        <v>-8.7999999999999995E-2</v>
      </c>
    </row>
    <row r="16" spans="1:6">
      <c r="A16" s="1287" t="s">
        <v>626</v>
      </c>
      <c r="B16" s="1201">
        <v>996259</v>
      </c>
      <c r="C16" s="1307">
        <v>1120807</v>
      </c>
      <c r="D16" s="1192">
        <v>1075526</v>
      </c>
      <c r="E16" s="1308">
        <v>-0.04</v>
      </c>
      <c r="F16" s="1194">
        <v>0.08</v>
      </c>
    </row>
    <row r="17" spans="1:9">
      <c r="A17" s="1313" t="s">
        <v>697</v>
      </c>
      <c r="B17" s="1230">
        <v>13408292</v>
      </c>
      <c r="C17" s="1309">
        <v>15301458</v>
      </c>
      <c r="D17" s="1197">
        <v>15612618</v>
      </c>
      <c r="E17" s="1310">
        <v>0.02</v>
      </c>
      <c r="F17" s="1199">
        <v>0.16400000000000001</v>
      </c>
    </row>
    <row r="18" spans="1:9">
      <c r="A18" s="1313"/>
      <c r="B18" s="1314"/>
      <c r="C18" s="1208"/>
      <c r="D18" s="1211"/>
      <c r="E18" s="1310"/>
      <c r="F18" s="1199"/>
    </row>
    <row r="19" spans="1:9">
      <c r="A19" s="1312" t="s">
        <v>627</v>
      </c>
      <c r="B19" s="1314"/>
      <c r="C19" s="1208"/>
      <c r="D19" s="1211"/>
      <c r="E19" s="1308"/>
      <c r="F19" s="1199"/>
    </row>
    <row r="20" spans="1:9">
      <c r="A20" s="1137" t="s">
        <v>50</v>
      </c>
      <c r="B20" s="1201">
        <v>8137844</v>
      </c>
      <c r="C20" s="1191">
        <v>8371900</v>
      </c>
      <c r="D20" s="1192">
        <v>8292913</v>
      </c>
      <c r="E20" s="1308">
        <v>-8.9999999999999993E-3</v>
      </c>
      <c r="F20" s="1194">
        <v>1.9E-2</v>
      </c>
    </row>
    <row r="21" spans="1:9">
      <c r="A21" s="1137" t="s">
        <v>209</v>
      </c>
      <c r="B21" s="1201">
        <v>2403370</v>
      </c>
      <c r="C21" s="1191">
        <v>1423122</v>
      </c>
      <c r="D21" s="1192">
        <v>1898921</v>
      </c>
      <c r="E21" s="1308">
        <v>0.33400000000000002</v>
      </c>
      <c r="F21" s="1194">
        <v>-0.21</v>
      </c>
    </row>
    <row r="22" spans="1:9">
      <c r="A22" s="1137" t="s">
        <v>698</v>
      </c>
      <c r="B22" s="1201">
        <v>132599</v>
      </c>
      <c r="C22" s="1191">
        <v>290524</v>
      </c>
      <c r="D22" s="1192">
        <v>188775</v>
      </c>
      <c r="E22" s="1308">
        <v>-0.35</v>
      </c>
      <c r="F22" s="1194">
        <v>0.42399999999999999</v>
      </c>
    </row>
    <row r="23" spans="1:9">
      <c r="A23" s="1137" t="s">
        <v>607</v>
      </c>
      <c r="B23" s="1201">
        <v>885695</v>
      </c>
      <c r="C23" s="1191">
        <v>3096616</v>
      </c>
      <c r="D23" s="1192">
        <v>3058752</v>
      </c>
      <c r="E23" s="1308">
        <v>-1.2E-2</v>
      </c>
      <c r="F23" s="1194">
        <v>2.4540000000000002</v>
      </c>
    </row>
    <row r="24" spans="1:9">
      <c r="A24" s="1313" t="s">
        <v>699</v>
      </c>
      <c r="B24" s="1230">
        <v>11559509</v>
      </c>
      <c r="C24" s="1196">
        <v>13182162</v>
      </c>
      <c r="D24" s="1197">
        <v>13439362</v>
      </c>
      <c r="E24" s="1310">
        <v>0.02</v>
      </c>
      <c r="F24" s="1199">
        <v>0.16300000000000001</v>
      </c>
    </row>
    <row r="25" spans="1:9">
      <c r="A25" s="1229"/>
      <c r="B25" s="1314"/>
      <c r="C25" s="1208"/>
      <c r="D25" s="1211"/>
      <c r="E25" s="1308"/>
      <c r="F25" s="1199"/>
    </row>
    <row r="26" spans="1:9">
      <c r="A26" s="1161" t="s">
        <v>51</v>
      </c>
      <c r="B26" s="1230">
        <v>1848784</v>
      </c>
      <c r="C26" s="1196">
        <v>2119295</v>
      </c>
      <c r="D26" s="1197">
        <v>2173257</v>
      </c>
      <c r="E26" s="1310">
        <v>2.5000000000000001E-2</v>
      </c>
      <c r="F26" s="1199">
        <v>0.17599999999999999</v>
      </c>
    </row>
    <row r="27" spans="1:9">
      <c r="A27" s="1137"/>
      <c r="B27" s="1314"/>
      <c r="C27" s="1208"/>
      <c r="D27" s="1211"/>
      <c r="E27" s="1308"/>
      <c r="F27" s="1199"/>
    </row>
    <row r="28" spans="1:9" ht="15" thickBot="1">
      <c r="A28" s="1315" t="s">
        <v>700</v>
      </c>
      <c r="B28" s="1234">
        <v>13408292</v>
      </c>
      <c r="C28" s="1214">
        <v>15301458</v>
      </c>
      <c r="D28" s="1215">
        <v>15612618</v>
      </c>
      <c r="E28" s="1316">
        <v>0.02</v>
      </c>
      <c r="F28" s="1217">
        <v>0.16400000000000001</v>
      </c>
    </row>
    <row r="29" spans="1:9" ht="15" thickBot="1">
      <c r="A29" s="1220"/>
      <c r="B29" s="1208"/>
      <c r="C29" s="1208"/>
      <c r="D29" s="1208"/>
      <c r="E29" s="1208"/>
      <c r="F29" s="1208"/>
    </row>
    <row r="30" spans="1:9">
      <c r="A30" s="1220"/>
      <c r="B30" s="1963" t="s">
        <v>28</v>
      </c>
      <c r="C30" s="1890"/>
      <c r="D30" s="1891"/>
      <c r="E30" s="1963" t="s">
        <v>29</v>
      </c>
      <c r="F30" s="1891"/>
      <c r="G30" s="1831" t="s">
        <v>917</v>
      </c>
      <c r="H30" s="1832"/>
      <c r="I30" s="1351" t="s">
        <v>29</v>
      </c>
    </row>
    <row r="31" spans="1:9" ht="15" thickBot="1">
      <c r="A31" s="1221"/>
      <c r="B31" s="1183" t="s">
        <v>31</v>
      </c>
      <c r="C31" s="1317" t="s">
        <v>32</v>
      </c>
      <c r="D31" s="1184" t="s">
        <v>33</v>
      </c>
      <c r="E31" s="1318" t="s">
        <v>34</v>
      </c>
      <c r="F31" s="1319" t="s">
        <v>35</v>
      </c>
      <c r="G31" s="1425">
        <v>43983</v>
      </c>
      <c r="H31" s="1426">
        <v>44348</v>
      </c>
      <c r="I31" s="1520" t="s">
        <v>896</v>
      </c>
    </row>
    <row r="32" spans="1:9">
      <c r="A32" s="1222" t="s">
        <v>272</v>
      </c>
      <c r="B32" s="1320">
        <v>265259</v>
      </c>
      <c r="C32" s="1321">
        <v>403407</v>
      </c>
      <c r="D32" s="1322">
        <v>458762</v>
      </c>
      <c r="E32" s="1323">
        <v>0.13700000000000001</v>
      </c>
      <c r="F32" s="1227">
        <v>0.72899999999999998</v>
      </c>
      <c r="G32" s="1320">
        <v>750338</v>
      </c>
      <c r="H32" s="1322">
        <v>862169</v>
      </c>
      <c r="I32" s="1553">
        <v>0.14899999999999999</v>
      </c>
    </row>
    <row r="33" spans="1:9">
      <c r="A33" s="1228" t="s">
        <v>701</v>
      </c>
      <c r="B33" s="1324">
        <v>-406604</v>
      </c>
      <c r="C33" s="1325">
        <v>-138718</v>
      </c>
      <c r="D33" s="1326">
        <v>-124451</v>
      </c>
      <c r="E33" s="1308">
        <v>-0.10299999999999999</v>
      </c>
      <c r="F33" s="1194">
        <v>-0.69399999999999995</v>
      </c>
      <c r="G33" s="1324">
        <v>-586443</v>
      </c>
      <c r="H33" s="1326">
        <v>-263169</v>
      </c>
      <c r="I33" s="1554">
        <v>-0.55100000000000005</v>
      </c>
    </row>
    <row r="34" spans="1:9">
      <c r="A34" s="1229" t="s">
        <v>702</v>
      </c>
      <c r="B34" s="1327">
        <v>-141345</v>
      </c>
      <c r="C34" s="1328">
        <v>264689</v>
      </c>
      <c r="D34" s="1329">
        <v>334311</v>
      </c>
      <c r="E34" s="1310">
        <v>0.26300000000000001</v>
      </c>
      <c r="F34" s="1199">
        <v>-3.3650000000000002</v>
      </c>
      <c r="G34" s="1327">
        <v>163894</v>
      </c>
      <c r="H34" s="1329">
        <v>599000</v>
      </c>
      <c r="I34" s="1556">
        <v>2.6549999999999998</v>
      </c>
    </row>
    <row r="35" spans="1:9">
      <c r="A35" s="1228" t="s">
        <v>571</v>
      </c>
      <c r="B35" s="1324">
        <v>1970</v>
      </c>
      <c r="C35" s="1325">
        <v>28339</v>
      </c>
      <c r="D35" s="1326">
        <v>16552</v>
      </c>
      <c r="E35" s="1308">
        <v>-0.41599999999999998</v>
      </c>
      <c r="F35" s="1194" t="s">
        <v>340</v>
      </c>
      <c r="G35" s="1360">
        <v>42808</v>
      </c>
      <c r="H35" s="1326">
        <v>44891</v>
      </c>
      <c r="I35" s="1554">
        <v>4.9000000000000002E-2</v>
      </c>
    </row>
    <row r="36" spans="1:9">
      <c r="A36" s="1228" t="s">
        <v>590</v>
      </c>
      <c r="B36" s="1324">
        <v>-258435</v>
      </c>
      <c r="C36" s="1325">
        <v>-268751</v>
      </c>
      <c r="D36" s="1326">
        <v>-271465</v>
      </c>
      <c r="E36" s="1308">
        <v>0.01</v>
      </c>
      <c r="F36" s="1194">
        <v>0.05</v>
      </c>
      <c r="G36" s="1360">
        <v>-553402</v>
      </c>
      <c r="H36" s="1326">
        <v>-540215</v>
      </c>
      <c r="I36" s="1554">
        <v>-2.4E-2</v>
      </c>
    </row>
    <row r="37" spans="1:9">
      <c r="A37" s="1228" t="s">
        <v>703</v>
      </c>
      <c r="B37" s="1228" t="s">
        <v>199</v>
      </c>
      <c r="C37" s="1218" t="s">
        <v>199</v>
      </c>
      <c r="D37" s="1330" t="s">
        <v>199</v>
      </c>
      <c r="E37" s="1308">
        <v>0</v>
      </c>
      <c r="F37" s="1194">
        <v>0</v>
      </c>
      <c r="G37" s="1218" t="s">
        <v>199</v>
      </c>
      <c r="H37" s="1330" t="s">
        <v>199</v>
      </c>
      <c r="I37" s="1554">
        <v>0</v>
      </c>
    </row>
    <row r="38" spans="1:9">
      <c r="A38" s="1228" t="s">
        <v>704</v>
      </c>
      <c r="B38" s="1324">
        <v>120108</v>
      </c>
      <c r="C38" s="1325">
        <v>-10222</v>
      </c>
      <c r="D38" s="1326">
        <v>-24093</v>
      </c>
      <c r="E38" s="1308">
        <v>1.357</v>
      </c>
      <c r="F38" s="1194">
        <v>-1.2010000000000001</v>
      </c>
      <c r="G38" s="1324">
        <v>103092</v>
      </c>
      <c r="H38" s="1326">
        <v>-34316</v>
      </c>
      <c r="I38" s="1554">
        <v>-1.333</v>
      </c>
    </row>
    <row r="39" spans="1:9" ht="15" thickBot="1">
      <c r="A39" s="1233" t="s">
        <v>644</v>
      </c>
      <c r="B39" s="1331">
        <v>-277703</v>
      </c>
      <c r="C39" s="1332">
        <v>14055</v>
      </c>
      <c r="D39" s="1333">
        <v>55305</v>
      </c>
      <c r="E39" s="1316">
        <v>2.9350000000000001</v>
      </c>
      <c r="F39" s="1217">
        <v>-1.1990000000000001</v>
      </c>
      <c r="G39" s="1438">
        <v>-243608</v>
      </c>
      <c r="H39" s="1439">
        <v>69360</v>
      </c>
      <c r="I39" s="1565">
        <v>-1.2849999999999999</v>
      </c>
    </row>
    <row r="40" spans="1:9" ht="15" thickBot="1">
      <c r="A40" s="1220"/>
      <c r="B40" s="1221"/>
      <c r="C40" s="1221"/>
      <c r="D40" s="1221"/>
      <c r="E40" s="1208"/>
      <c r="F40" s="1208"/>
      <c r="G40" s="1221"/>
      <c r="H40" s="1221"/>
      <c r="I40" s="1208"/>
    </row>
    <row r="41" spans="1:9">
      <c r="A41" s="1235" t="s">
        <v>705</v>
      </c>
      <c r="B41" s="1236">
        <v>0.93700000000000006</v>
      </c>
      <c r="C41" s="1237">
        <v>0.62</v>
      </c>
      <c r="D41" s="1237">
        <v>0.55600000000000005</v>
      </c>
      <c r="E41" s="1334" t="s">
        <v>880</v>
      </c>
      <c r="F41" s="1335" t="s">
        <v>881</v>
      </c>
      <c r="G41" s="1560">
        <v>0.58599999999999997</v>
      </c>
      <c r="H41" s="1560">
        <v>0.626</v>
      </c>
      <c r="I41" s="1566" t="s">
        <v>942</v>
      </c>
    </row>
    <row r="42" spans="1:9">
      <c r="A42" s="1241" t="s">
        <v>62</v>
      </c>
      <c r="B42" s="1242">
        <v>-0.55900000000000005</v>
      </c>
      <c r="C42" s="1243">
        <v>2.7E-2</v>
      </c>
      <c r="D42" s="1243">
        <v>0.10299999999999999</v>
      </c>
      <c r="E42" s="1336" t="s">
        <v>882</v>
      </c>
      <c r="F42" s="1337" t="s">
        <v>883</v>
      </c>
      <c r="G42" s="1567">
        <v>-0.247</v>
      </c>
      <c r="H42" s="1567">
        <v>6.5000000000000002E-2</v>
      </c>
      <c r="I42" s="1568" t="s">
        <v>943</v>
      </c>
    </row>
    <row r="43" spans="1:9" ht="15" thickBot="1">
      <c r="A43" s="1338" t="s">
        <v>724</v>
      </c>
      <c r="B43" s="1242">
        <v>-0.52200000000000002</v>
      </c>
      <c r="C43" s="1243">
        <v>2.5000000000000001E-2</v>
      </c>
      <c r="D43" s="1243">
        <v>9.7000000000000003E-2</v>
      </c>
      <c r="E43" s="1336" t="s">
        <v>793</v>
      </c>
      <c r="F43" s="1337" t="s">
        <v>884</v>
      </c>
      <c r="G43" s="1562">
        <v>-0.23100000000000001</v>
      </c>
      <c r="H43" s="1562">
        <v>6.0999999999999999E-2</v>
      </c>
      <c r="I43" s="1569" t="s">
        <v>944</v>
      </c>
    </row>
    <row r="44" spans="1:9">
      <c r="A44" s="1245" t="s">
        <v>708</v>
      </c>
      <c r="B44" s="1246">
        <v>1.3240000000000001</v>
      </c>
      <c r="C44" s="1247">
        <v>1.552</v>
      </c>
      <c r="D44" s="1247">
        <v>1.5720000000000001</v>
      </c>
      <c r="E44" s="1336" t="s">
        <v>885</v>
      </c>
      <c r="F44" s="1337" t="s">
        <v>886</v>
      </c>
    </row>
    <row r="45" spans="1:9">
      <c r="A45" s="1228" t="s">
        <v>245</v>
      </c>
      <c r="B45" s="1246">
        <v>6.6000000000000003E-2</v>
      </c>
      <c r="C45" s="1247">
        <v>9.0999999999999998E-2</v>
      </c>
      <c r="D45" s="1247">
        <v>8.8999999999999996E-2</v>
      </c>
      <c r="E45" s="1336" t="s">
        <v>887</v>
      </c>
      <c r="F45" s="1337" t="s">
        <v>888</v>
      </c>
    </row>
    <row r="46" spans="1:9">
      <c r="A46" s="1228" t="s">
        <v>655</v>
      </c>
      <c r="B46" s="1246">
        <v>7.4999999999999997E-2</v>
      </c>
      <c r="C46" s="1247">
        <v>9.7000000000000003E-2</v>
      </c>
      <c r="D46" s="1247">
        <v>9.2999999999999999E-2</v>
      </c>
      <c r="E46" s="1336" t="s">
        <v>889</v>
      </c>
      <c r="F46" s="1337" t="s">
        <v>890</v>
      </c>
    </row>
    <row r="47" spans="1:9">
      <c r="A47" s="1228" t="s">
        <v>656</v>
      </c>
      <c r="B47" s="1246">
        <v>2.0550000000000002</v>
      </c>
      <c r="C47" s="1247">
        <v>1.569</v>
      </c>
      <c r="D47" s="1247">
        <v>1.4339999999999999</v>
      </c>
      <c r="E47" s="1249" t="s">
        <v>891</v>
      </c>
      <c r="F47" s="1251" t="s">
        <v>892</v>
      </c>
    </row>
    <row r="48" spans="1:9">
      <c r="A48" s="1228" t="s">
        <v>657</v>
      </c>
      <c r="B48" s="1246">
        <v>1.8029999999999999</v>
      </c>
      <c r="C48" s="1247">
        <v>1.4710000000000001</v>
      </c>
      <c r="D48" s="1247">
        <v>1.369</v>
      </c>
      <c r="E48" s="1336" t="s">
        <v>893</v>
      </c>
      <c r="F48" s="1337" t="s">
        <v>894</v>
      </c>
    </row>
    <row r="49" spans="1:6" ht="16.5">
      <c r="A49" s="1228" t="s">
        <v>895</v>
      </c>
      <c r="B49" s="1249">
        <v>324</v>
      </c>
      <c r="C49" s="1250">
        <v>317</v>
      </c>
      <c r="D49" s="1250">
        <v>319</v>
      </c>
      <c r="E49" s="1336">
        <v>2</v>
      </c>
      <c r="F49" s="1337">
        <v>-5</v>
      </c>
    </row>
    <row r="50" spans="1:6" ht="15" thickBot="1">
      <c r="A50" s="1252" t="s">
        <v>110</v>
      </c>
      <c r="B50" s="1253">
        <v>11388</v>
      </c>
      <c r="C50" s="1254">
        <v>10483</v>
      </c>
      <c r="D50" s="1254">
        <v>10057</v>
      </c>
      <c r="E50" s="1339">
        <v>-426</v>
      </c>
      <c r="F50" s="1340">
        <v>-1331</v>
      </c>
    </row>
    <row r="51" spans="1:6">
      <c r="A51" s="1218"/>
      <c r="B51" s="1218"/>
      <c r="C51" s="1218"/>
      <c r="D51" s="1218"/>
      <c r="E51" s="1219"/>
      <c r="F51" s="1219"/>
    </row>
    <row r="52" spans="1:6" ht="15" thickBot="1">
      <c r="A52" s="1252" t="s">
        <v>725</v>
      </c>
      <c r="B52" s="1341"/>
      <c r="C52" s="1342"/>
      <c r="D52" s="1342"/>
      <c r="E52" s="1219"/>
      <c r="F52" s="1219"/>
    </row>
    <row r="53" spans="1:6">
      <c r="A53" s="1098"/>
      <c r="B53" s="1098"/>
      <c r="C53" s="1098"/>
      <c r="D53" s="1098"/>
      <c r="E53" s="1098"/>
      <c r="F53" s="1098"/>
    </row>
  </sheetData>
  <mergeCells count="7">
    <mergeCell ref="G30:H30"/>
    <mergeCell ref="B30:D30"/>
    <mergeCell ref="E30:F30"/>
    <mergeCell ref="A2:F2"/>
    <mergeCell ref="A1:F1"/>
    <mergeCell ref="B4:D4"/>
    <mergeCell ref="E4:F4"/>
  </mergeCells>
  <hyperlinks>
    <hyperlink ref="A3" location="Index!A1" display="Back to index" xr:uid="{2085FAB6-1F5B-4FB2-858F-8DEB9197EBDA}"/>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9718D-9884-814E-A513-4D420629E097}">
  <sheetPr>
    <tabColor theme="2" tint="-9.9978637043366805E-2"/>
  </sheetPr>
  <dimension ref="A1:I18"/>
  <sheetViews>
    <sheetView showGridLines="0" workbookViewId="0">
      <selection activeCell="J7" sqref="J7"/>
    </sheetView>
  </sheetViews>
  <sheetFormatPr baseColWidth="10" defaultColWidth="11.453125" defaultRowHeight="14.5"/>
  <cols>
    <col min="1" max="1" width="45.453125" customWidth="1"/>
  </cols>
  <sheetData>
    <row r="1" spans="1:9" s="88" customFormat="1" ht="15" customHeight="1">
      <c r="A1" s="554" t="s">
        <v>138</v>
      </c>
      <c r="B1" s="1793" t="s">
        <v>28</v>
      </c>
      <c r="C1" s="1794"/>
      <c r="D1" s="1795"/>
      <c r="E1" s="1790" t="s">
        <v>29</v>
      </c>
      <c r="F1" s="1792"/>
      <c r="G1" s="1831" t="s">
        <v>917</v>
      </c>
      <c r="H1" s="1832"/>
      <c r="I1" s="1351" t="s">
        <v>29</v>
      </c>
    </row>
    <row r="2" spans="1:9" s="88" customFormat="1" ht="14">
      <c r="A2" s="555" t="s">
        <v>30</v>
      </c>
      <c r="B2" s="972" t="s">
        <v>31</v>
      </c>
      <c r="C2" s="1004" t="s">
        <v>32</v>
      </c>
      <c r="D2" s="973" t="s">
        <v>33</v>
      </c>
      <c r="E2" s="972" t="s">
        <v>34</v>
      </c>
      <c r="F2" s="973" t="s">
        <v>35</v>
      </c>
      <c r="G2" s="1358">
        <v>43983</v>
      </c>
      <c r="H2" s="1359">
        <v>44348</v>
      </c>
      <c r="I2" s="1570" t="s">
        <v>896</v>
      </c>
    </row>
    <row r="3" spans="1:9" s="88" customFormat="1" thickBot="1">
      <c r="A3" s="556" t="s">
        <v>128</v>
      </c>
      <c r="B3" s="192"/>
      <c r="C3" s="193"/>
      <c r="D3" s="194"/>
      <c r="E3" s="557"/>
      <c r="F3" s="558"/>
      <c r="G3" s="557"/>
      <c r="H3" s="558"/>
      <c r="I3" s="1520"/>
    </row>
    <row r="4" spans="1:9" s="88" customFormat="1" ht="14">
      <c r="A4" s="559" t="s">
        <v>272</v>
      </c>
      <c r="B4" s="560">
        <v>17534</v>
      </c>
      <c r="C4" s="561">
        <v>23087</v>
      </c>
      <c r="D4" s="561">
        <v>23055</v>
      </c>
      <c r="E4" s="1343">
        <v>-1E-3</v>
      </c>
      <c r="F4" s="1344">
        <v>0.31</v>
      </c>
      <c r="G4" s="1478">
        <v>31269</v>
      </c>
      <c r="H4" s="1474">
        <v>46142</v>
      </c>
      <c r="I4" s="1475">
        <v>0.47599999999999998</v>
      </c>
    </row>
    <row r="5" spans="1:9" s="88" customFormat="1" ht="14">
      <c r="A5" s="559" t="s">
        <v>571</v>
      </c>
      <c r="B5" s="560">
        <v>282425</v>
      </c>
      <c r="C5" s="561">
        <v>178065</v>
      </c>
      <c r="D5" s="561">
        <v>213732</v>
      </c>
      <c r="E5" s="1343">
        <v>0.2</v>
      </c>
      <c r="F5" s="1344">
        <v>-0.24299999999999999</v>
      </c>
      <c r="G5" s="1478">
        <v>415743</v>
      </c>
      <c r="H5" s="1474">
        <v>391797</v>
      </c>
      <c r="I5" s="1475">
        <v>-5.8000000000000003E-2</v>
      </c>
    </row>
    <row r="6" spans="1:9" s="88" customFormat="1" ht="14">
      <c r="A6" s="562" t="s">
        <v>297</v>
      </c>
      <c r="B6" s="560">
        <v>93602</v>
      </c>
      <c r="C6" s="561">
        <v>147594</v>
      </c>
      <c r="D6" s="561">
        <v>168937</v>
      </c>
      <c r="E6" s="1343">
        <v>0.14499999999999999</v>
      </c>
      <c r="F6" s="1344">
        <v>0.80500000000000005</v>
      </c>
      <c r="G6" s="1478">
        <v>206260</v>
      </c>
      <c r="H6" s="1474">
        <v>316531</v>
      </c>
      <c r="I6" s="1475">
        <v>0.53500000000000003</v>
      </c>
    </row>
    <row r="7" spans="1:9" s="88" customFormat="1" ht="14">
      <c r="A7" s="562" t="s">
        <v>658</v>
      </c>
      <c r="B7" s="560">
        <v>8209</v>
      </c>
      <c r="C7" s="561">
        <v>12288</v>
      </c>
      <c r="D7" s="561">
        <v>-8270</v>
      </c>
      <c r="E7" s="1343">
        <v>-1.673</v>
      </c>
      <c r="F7" s="1344">
        <v>-2.0070000000000001</v>
      </c>
      <c r="G7" s="1478">
        <v>2803</v>
      </c>
      <c r="H7" s="1474">
        <v>4018</v>
      </c>
      <c r="I7" s="1475">
        <v>0.433</v>
      </c>
    </row>
    <row r="8" spans="1:9" s="88" customFormat="1" ht="14">
      <c r="A8" s="562" t="s">
        <v>726</v>
      </c>
      <c r="B8" s="560">
        <v>178536</v>
      </c>
      <c r="C8" s="561">
        <v>-44052</v>
      </c>
      <c r="D8" s="561">
        <v>44184</v>
      </c>
      <c r="E8" s="1343">
        <v>-2.0030000000000001</v>
      </c>
      <c r="F8" s="1344">
        <v>-0.753</v>
      </c>
      <c r="G8" s="1478">
        <v>153343</v>
      </c>
      <c r="H8" s="1571">
        <v>132</v>
      </c>
      <c r="I8" s="1475">
        <v>-0.999</v>
      </c>
    </row>
    <row r="9" spans="1:9" s="88" customFormat="1" ht="14">
      <c r="A9" s="564" t="s">
        <v>727</v>
      </c>
      <c r="B9" s="560">
        <v>-26746</v>
      </c>
      <c r="C9" s="561">
        <v>56265</v>
      </c>
      <c r="D9" s="561">
        <v>14447</v>
      </c>
      <c r="E9" s="1343">
        <v>-0.74299999999999999</v>
      </c>
      <c r="F9" s="1344">
        <v>-1.54</v>
      </c>
      <c r="G9" s="1478">
        <v>9211</v>
      </c>
      <c r="H9" s="1474">
        <v>70712</v>
      </c>
      <c r="I9" s="1572" t="s">
        <v>39</v>
      </c>
    </row>
    <row r="10" spans="1:9" s="88" customFormat="1" ht="14">
      <c r="A10" s="562" t="s">
        <v>728</v>
      </c>
      <c r="B10" s="560">
        <v>15601</v>
      </c>
      <c r="C10" s="561">
        <v>-1001</v>
      </c>
      <c r="D10" s="561">
        <v>-11695</v>
      </c>
      <c r="E10" s="1343" t="s">
        <v>39</v>
      </c>
      <c r="F10" s="1344">
        <v>-1.75</v>
      </c>
      <c r="G10" s="1478">
        <v>15771</v>
      </c>
      <c r="H10" s="1474">
        <v>-12696</v>
      </c>
      <c r="I10" s="1572" t="s">
        <v>39</v>
      </c>
    </row>
    <row r="11" spans="1:9" s="88" customFormat="1" ht="14">
      <c r="A11" s="562" t="s">
        <v>729</v>
      </c>
      <c r="B11" s="560">
        <v>13223</v>
      </c>
      <c r="C11" s="561">
        <v>6971</v>
      </c>
      <c r="D11" s="561">
        <v>6129</v>
      </c>
      <c r="E11" s="1343">
        <v>-0.121</v>
      </c>
      <c r="F11" s="1344">
        <v>-0.53600000000000003</v>
      </c>
      <c r="G11" s="1478">
        <v>28355</v>
      </c>
      <c r="H11" s="1474">
        <v>13100</v>
      </c>
      <c r="I11" s="1475">
        <v>-0.53800000000000003</v>
      </c>
    </row>
    <row r="12" spans="1:9" s="88" customFormat="1" ht="16.5">
      <c r="A12" s="565" t="s">
        <v>730</v>
      </c>
      <c r="B12" s="560">
        <v>-149884</v>
      </c>
      <c r="C12" s="561">
        <v>-156685</v>
      </c>
      <c r="D12" s="561">
        <v>-162087</v>
      </c>
      <c r="E12" s="1343">
        <v>3.4000000000000002E-2</v>
      </c>
      <c r="F12" s="1344">
        <v>8.1000000000000003E-2</v>
      </c>
      <c r="G12" s="1478">
        <v>-294757</v>
      </c>
      <c r="H12" s="1474">
        <v>-318772</v>
      </c>
      <c r="I12" s="1475">
        <v>8.1000000000000003E-2</v>
      </c>
    </row>
    <row r="13" spans="1:9" s="88" customFormat="1" ht="14">
      <c r="A13" s="566" t="s">
        <v>731</v>
      </c>
      <c r="B13" s="567">
        <v>150075</v>
      </c>
      <c r="C13" s="568">
        <v>44467</v>
      </c>
      <c r="D13" s="568">
        <v>74700</v>
      </c>
      <c r="E13" s="1345">
        <v>0.68</v>
      </c>
      <c r="F13" s="1346">
        <v>-0.502</v>
      </c>
      <c r="G13" s="1573">
        <v>152255</v>
      </c>
      <c r="H13" s="1574">
        <v>119167</v>
      </c>
      <c r="I13" s="1575">
        <v>-0.217</v>
      </c>
    </row>
    <row r="14" spans="1:9" s="88" customFormat="1" ht="14">
      <c r="A14" s="569" t="s">
        <v>704</v>
      </c>
      <c r="B14" s="560">
        <v>-7242</v>
      </c>
      <c r="C14" s="561">
        <v>-7137</v>
      </c>
      <c r="D14" s="561">
        <v>-9314</v>
      </c>
      <c r="E14" s="1343">
        <v>0.30499999999999999</v>
      </c>
      <c r="F14" s="1344">
        <v>0.28599999999999998</v>
      </c>
      <c r="G14" s="1478">
        <v>-9543</v>
      </c>
      <c r="H14" s="1474">
        <v>-16451</v>
      </c>
      <c r="I14" s="1475">
        <v>0.72399999999999998</v>
      </c>
    </row>
    <row r="15" spans="1:9" s="88" customFormat="1" ht="16.5">
      <c r="A15" s="565" t="s">
        <v>732</v>
      </c>
      <c r="B15" s="563">
        <v>112</v>
      </c>
      <c r="C15" s="494">
        <v>629</v>
      </c>
      <c r="D15" s="494">
        <v>943</v>
      </c>
      <c r="E15" s="1343">
        <v>0.499</v>
      </c>
      <c r="F15" s="1344" t="s">
        <v>39</v>
      </c>
      <c r="G15" s="1576">
        <v>144</v>
      </c>
      <c r="H15" s="1474">
        <v>1572</v>
      </c>
      <c r="I15" s="1572" t="s">
        <v>39</v>
      </c>
    </row>
    <row r="16" spans="1:9" s="88" customFormat="1" thickBot="1">
      <c r="A16" s="570" t="s">
        <v>644</v>
      </c>
      <c r="B16" s="955">
        <v>142721</v>
      </c>
      <c r="C16" s="571">
        <v>36701</v>
      </c>
      <c r="D16" s="571">
        <v>64443</v>
      </c>
      <c r="E16" s="1347">
        <v>0.75600000000000001</v>
      </c>
      <c r="F16" s="1348">
        <v>-0.54800000000000004</v>
      </c>
      <c r="G16" s="1577">
        <v>142568</v>
      </c>
      <c r="H16" s="1578">
        <v>101144</v>
      </c>
      <c r="I16" s="1579">
        <v>-0.29099999999999998</v>
      </c>
    </row>
    <row r="17" spans="1:7" s="88" customFormat="1" ht="14">
      <c r="A17" s="572"/>
      <c r="B17" s="572"/>
      <c r="C17" s="572"/>
      <c r="D17" s="572"/>
      <c r="E17" s="573"/>
      <c r="F17" s="573"/>
      <c r="G17" s="573"/>
    </row>
    <row r="18" spans="1:7" s="88" customFormat="1" ht="33" customHeight="1">
      <c r="A18" s="574" t="s">
        <v>733</v>
      </c>
      <c r="B18" s="574"/>
      <c r="C18" s="574"/>
      <c r="D18" s="574"/>
      <c r="E18" s="573"/>
      <c r="F18" s="573"/>
      <c r="G18" s="573"/>
    </row>
  </sheetData>
  <mergeCells count="3">
    <mergeCell ref="B1:D1"/>
    <mergeCell ref="E1:F1"/>
    <mergeCell ref="G1:H1"/>
  </mergeCells>
  <hyperlinks>
    <hyperlink ref="A3" location="Index!A1" display="Back to index" xr:uid="{41299C54-4498-4ED0-A204-A7DC38DFA3B5}"/>
  </hyperlinks>
  <pageMargins left="0.7" right="0.7" top="0.75" bottom="0.75" header="0.3" footer="0.3"/>
  <ignoredErrors>
    <ignoredError sqref="A2" numberStoredAsText="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84A0F-F90C-2B4F-A9A3-C090D8A1B0A4}">
  <sheetPr>
    <tabColor theme="2" tint="-9.9978637043366805E-2"/>
  </sheetPr>
  <dimension ref="A1:Q87"/>
  <sheetViews>
    <sheetView showGridLines="0" zoomScale="76" zoomScaleNormal="60" workbookViewId="0">
      <selection activeCell="F41" sqref="F41:F43"/>
    </sheetView>
  </sheetViews>
  <sheetFormatPr baseColWidth="10" defaultColWidth="11.453125" defaultRowHeight="14.5"/>
  <cols>
    <col min="1" max="1" width="39.7265625" style="88" customWidth="1"/>
    <col min="2" max="2" width="11" style="88" bestFit="1" customWidth="1"/>
    <col min="3" max="3" width="11" style="88" customWidth="1"/>
    <col min="4" max="6" width="12.81640625" style="88" bestFit="1" customWidth="1"/>
    <col min="7" max="8" width="11" style="88" bestFit="1" customWidth="1"/>
    <col min="9" max="9" width="16.26953125" style="88" bestFit="1" customWidth="1"/>
    <col min="10" max="10" width="12.54296875" style="88" bestFit="1" customWidth="1"/>
    <col min="11" max="11" width="16.26953125" style="88" bestFit="1" customWidth="1"/>
  </cols>
  <sheetData>
    <row r="1" spans="1:17">
      <c r="A1" s="1748" t="s">
        <v>734</v>
      </c>
      <c r="B1" s="1748"/>
      <c r="C1" s="1748"/>
      <c r="D1" s="1748"/>
      <c r="E1" s="1748"/>
      <c r="F1" s="1748"/>
      <c r="G1" s="1748"/>
      <c r="H1" s="1748"/>
      <c r="I1" s="962"/>
      <c r="J1" s="962"/>
      <c r="K1" s="962"/>
      <c r="L1" s="8"/>
      <c r="M1" s="8"/>
      <c r="N1" s="8"/>
      <c r="O1" s="8"/>
      <c r="P1" s="8"/>
      <c r="Q1" s="8"/>
    </row>
    <row r="2" spans="1:17">
      <c r="A2" s="1748" t="s">
        <v>735</v>
      </c>
      <c r="B2" s="1748"/>
      <c r="C2" s="1748"/>
      <c r="D2" s="1748"/>
      <c r="E2" s="1748"/>
      <c r="F2" s="1748"/>
      <c r="G2" s="1748"/>
      <c r="H2" s="1748"/>
      <c r="I2" s="962"/>
      <c r="J2" s="962"/>
      <c r="K2" s="962"/>
      <c r="L2" s="8"/>
      <c r="M2" s="8"/>
      <c r="N2" s="8"/>
      <c r="O2" s="8"/>
      <c r="P2" s="8"/>
      <c r="Q2" s="8"/>
    </row>
    <row r="3" spans="1:17" ht="15" thickBot="1">
      <c r="A3" s="55" t="s">
        <v>128</v>
      </c>
      <c r="B3" s="102"/>
      <c r="C3" s="102"/>
      <c r="D3" s="575"/>
      <c r="E3" s="575"/>
      <c r="F3" s="575"/>
      <c r="G3" s="102"/>
      <c r="H3" s="102"/>
      <c r="L3" s="8"/>
      <c r="M3" s="8"/>
      <c r="N3" s="8"/>
      <c r="O3" s="8"/>
      <c r="P3" s="8"/>
      <c r="Q3" s="8"/>
    </row>
    <row r="4" spans="1:17">
      <c r="A4" s="960"/>
      <c r="B4" s="960"/>
      <c r="C4" s="960"/>
      <c r="D4" s="1969" t="s">
        <v>156</v>
      </c>
      <c r="E4" s="1970"/>
      <c r="F4" s="1971"/>
      <c r="G4" s="1981" t="s">
        <v>736</v>
      </c>
      <c r="H4" s="1973"/>
      <c r="I4" s="1967"/>
      <c r="J4" s="1968"/>
      <c r="K4" s="576"/>
      <c r="L4" s="8"/>
      <c r="M4" s="8"/>
      <c r="N4" s="8"/>
      <c r="O4" s="8"/>
      <c r="P4" s="8"/>
      <c r="Q4" s="8"/>
    </row>
    <row r="5" spans="1:17" ht="15" thickBot="1">
      <c r="A5" s="961"/>
      <c r="B5" s="961"/>
      <c r="C5" s="961"/>
      <c r="D5" s="956" t="s">
        <v>157</v>
      </c>
      <c r="E5" s="957" t="s">
        <v>158</v>
      </c>
      <c r="F5" s="958" t="s">
        <v>159</v>
      </c>
      <c r="G5" s="959" t="s">
        <v>34</v>
      </c>
      <c r="H5" s="620" t="s">
        <v>35</v>
      </c>
      <c r="I5" s="578"/>
      <c r="J5" s="579"/>
      <c r="K5" s="580"/>
      <c r="L5" s="8"/>
      <c r="M5" s="8"/>
      <c r="N5" s="8"/>
      <c r="O5" s="8"/>
      <c r="P5" s="8"/>
      <c r="Q5" s="8"/>
    </row>
    <row r="6" spans="1:17">
      <c r="A6" s="581" t="s">
        <v>697</v>
      </c>
      <c r="B6" s="582"/>
      <c r="C6" s="583"/>
      <c r="D6" s="584">
        <v>14509571.138163731</v>
      </c>
      <c r="E6" s="585">
        <v>15743014.328416653</v>
      </c>
      <c r="F6" s="586">
        <v>15775105.12328187</v>
      </c>
      <c r="G6" s="587">
        <v>2.0384148928387358E-3</v>
      </c>
      <c r="H6" s="588">
        <v>8.7220633405867831E-2</v>
      </c>
      <c r="I6" s="589"/>
      <c r="J6" s="589"/>
      <c r="K6" s="590"/>
      <c r="L6" s="8"/>
      <c r="M6" s="8"/>
      <c r="N6" s="8"/>
      <c r="O6" s="8"/>
      <c r="P6" s="8"/>
      <c r="Q6" s="8"/>
    </row>
    <row r="7" spans="1:17" ht="16.5">
      <c r="A7" s="591" t="s">
        <v>737</v>
      </c>
      <c r="B7" s="592"/>
      <c r="C7" s="593"/>
      <c r="D7" s="594">
        <v>11089544.585100897</v>
      </c>
      <c r="E7" s="595">
        <v>12210159.744094605</v>
      </c>
      <c r="F7" s="596">
        <v>12102502.126451068</v>
      </c>
      <c r="G7" s="597">
        <v>-8.8170523481976293E-3</v>
      </c>
      <c r="H7" s="598">
        <v>9.1343475250652562E-2</v>
      </c>
      <c r="I7" s="589"/>
      <c r="J7" s="589"/>
      <c r="K7" s="590"/>
      <c r="L7" s="8"/>
      <c r="M7" s="8"/>
      <c r="N7" s="8"/>
      <c r="O7" s="8"/>
      <c r="P7" s="8"/>
      <c r="Q7" s="8"/>
    </row>
    <row r="8" spans="1:17">
      <c r="A8" s="581" t="s">
        <v>738</v>
      </c>
      <c r="B8" s="582"/>
      <c r="C8" s="583"/>
      <c r="D8" s="599">
        <v>10635794.68595941</v>
      </c>
      <c r="E8" s="600">
        <v>11826777.595315188</v>
      </c>
      <c r="F8" s="601">
        <v>12173277.133256687</v>
      </c>
      <c r="G8" s="597">
        <v>2.9297882297097955E-2</v>
      </c>
      <c r="H8" s="598">
        <v>0.1445573643243554</v>
      </c>
      <c r="I8" s="589"/>
      <c r="J8" s="589"/>
      <c r="K8" s="590"/>
      <c r="L8" s="8"/>
      <c r="M8" s="8"/>
      <c r="N8" s="8"/>
      <c r="O8" s="8"/>
      <c r="P8" s="8"/>
      <c r="Q8" s="8"/>
    </row>
    <row r="9" spans="1:17" ht="15" thickBot="1">
      <c r="A9" s="602" t="s">
        <v>51</v>
      </c>
      <c r="B9" s="577"/>
      <c r="C9" s="603"/>
      <c r="D9" s="604">
        <v>2821972.3846</v>
      </c>
      <c r="E9" s="605">
        <v>2374370.8293299996</v>
      </c>
      <c r="F9" s="606">
        <v>2125685.2891500005</v>
      </c>
      <c r="G9" s="607">
        <v>-0.10473744754107062</v>
      </c>
      <c r="H9" s="608">
        <v>-0.24673774245621982</v>
      </c>
      <c r="I9" s="609"/>
      <c r="J9" s="609"/>
      <c r="K9" s="610"/>
      <c r="L9" s="8"/>
      <c r="M9" s="8"/>
      <c r="N9" s="8"/>
      <c r="O9" s="8"/>
      <c r="P9" s="8"/>
      <c r="Q9" s="8"/>
    </row>
    <row r="10" spans="1:17">
      <c r="A10" s="611"/>
      <c r="B10" s="612"/>
      <c r="C10" s="612"/>
      <c r="D10" s="612"/>
      <c r="E10" s="612"/>
      <c r="F10" s="612"/>
      <c r="G10" s="613"/>
      <c r="H10" s="613"/>
      <c r="I10" s="613"/>
      <c r="J10" s="614"/>
      <c r="K10" s="614"/>
      <c r="L10" s="8"/>
      <c r="M10" s="8"/>
      <c r="N10" s="8"/>
      <c r="O10" s="8"/>
      <c r="P10" s="8"/>
      <c r="Q10" s="8"/>
    </row>
    <row r="11" spans="1:17" ht="15" thickBot="1"/>
    <row r="12" spans="1:17">
      <c r="A12" s="615"/>
      <c r="B12" s="612"/>
      <c r="C12" s="612"/>
      <c r="D12" s="1978" t="s">
        <v>28</v>
      </c>
      <c r="E12" s="1979"/>
      <c r="F12" s="1980"/>
      <c r="G12" s="1981" t="s">
        <v>29</v>
      </c>
      <c r="H12" s="1973"/>
      <c r="I12" s="1965" t="s">
        <v>917</v>
      </c>
      <c r="J12" s="1966"/>
      <c r="K12" s="1600" t="s">
        <v>29</v>
      </c>
    </row>
    <row r="13" spans="1:17" ht="15" thickBot="1">
      <c r="A13" s="615"/>
      <c r="B13" s="612"/>
      <c r="C13" s="612"/>
      <c r="D13" s="616" t="s">
        <v>31</v>
      </c>
      <c r="E13" s="617" t="s">
        <v>32</v>
      </c>
      <c r="F13" s="618" t="s">
        <v>33</v>
      </c>
      <c r="G13" s="619" t="s">
        <v>34</v>
      </c>
      <c r="H13" s="620" t="s">
        <v>35</v>
      </c>
      <c r="I13" s="1601" t="s">
        <v>945</v>
      </c>
      <c r="J13" s="1602" t="s">
        <v>946</v>
      </c>
      <c r="K13" s="1603" t="s">
        <v>808</v>
      </c>
    </row>
    <row r="14" spans="1:17">
      <c r="A14" s="621" t="s">
        <v>336</v>
      </c>
      <c r="B14" s="622"/>
      <c r="C14" s="622"/>
      <c r="D14" s="623">
        <v>560753.87307929795</v>
      </c>
      <c r="E14" s="624">
        <v>651510.11994005623</v>
      </c>
      <c r="F14" s="625">
        <v>643969.74996641709</v>
      </c>
      <c r="G14" s="626">
        <v>-1.15736805045068E-2</v>
      </c>
      <c r="H14" s="627">
        <v>0.14840000378446128</v>
      </c>
      <c r="I14" s="1584">
        <v>1201460.8338510762</v>
      </c>
      <c r="J14" s="1585">
        <v>1295479.8699064732</v>
      </c>
      <c r="K14" s="1586">
        <v>7.8253933383775065E-2</v>
      </c>
    </row>
    <row r="15" spans="1:17">
      <c r="A15" s="628" t="s">
        <v>337</v>
      </c>
      <c r="B15" s="612"/>
      <c r="C15" s="612"/>
      <c r="D15" s="629">
        <v>-335152.16440361569</v>
      </c>
      <c r="E15" s="630">
        <v>-627790.74184779846</v>
      </c>
      <c r="F15" s="631">
        <v>-691449.63336040499</v>
      </c>
      <c r="G15" s="632">
        <v>-0.10140144998831468</v>
      </c>
      <c r="H15" s="633">
        <v>-1.0630916544752158</v>
      </c>
      <c r="I15" s="1587">
        <v>-718676.8840780264</v>
      </c>
      <c r="J15" s="1588">
        <v>-1319240.3752082034</v>
      </c>
      <c r="K15" s="1589">
        <v>-0.83565160426806506</v>
      </c>
    </row>
    <row r="16" spans="1:17">
      <c r="A16" s="628" t="s">
        <v>344</v>
      </c>
      <c r="B16" s="612"/>
      <c r="C16" s="612"/>
      <c r="D16" s="629">
        <v>-118750.14965951294</v>
      </c>
      <c r="E16" s="630">
        <v>-142699.89338086839</v>
      </c>
      <c r="F16" s="631">
        <v>-144589.80331087208</v>
      </c>
      <c r="G16" s="632">
        <v>-1.3243947736943928E-2</v>
      </c>
      <c r="H16" s="633">
        <v>-0.21759680914464563</v>
      </c>
      <c r="I16" s="1587">
        <v>-274915.59953813843</v>
      </c>
      <c r="J16" s="1588">
        <v>-287289.69669174048</v>
      </c>
      <c r="K16" s="1589">
        <v>-4.5010531138977461E-2</v>
      </c>
    </row>
    <row r="17" spans="1:11">
      <c r="A17" s="628" t="s">
        <v>739</v>
      </c>
      <c r="B17" s="612"/>
      <c r="C17" s="612"/>
      <c r="D17" s="629">
        <v>-40105.486382954696</v>
      </c>
      <c r="E17" s="630">
        <v>-30217.545238202398</v>
      </c>
      <c r="F17" s="631">
        <v>-31136.057694007504</v>
      </c>
      <c r="G17" s="632">
        <v>-3.0396660237108852E-2</v>
      </c>
      <c r="H17" s="633">
        <v>0.22364592722554055</v>
      </c>
      <c r="I17" s="1587">
        <v>-90264.0068563081</v>
      </c>
      <c r="J17" s="1588">
        <v>-61353.602932209906</v>
      </c>
      <c r="K17" s="1589">
        <v>0.32028717681590257</v>
      </c>
    </row>
    <row r="18" spans="1:11">
      <c r="A18" s="634" t="s">
        <v>740</v>
      </c>
      <c r="B18" s="635"/>
      <c r="C18" s="635"/>
      <c r="D18" s="636">
        <v>66746.072633214615</v>
      </c>
      <c r="E18" s="637">
        <v>-149198.06052681303</v>
      </c>
      <c r="F18" s="638">
        <v>-223205.74439886748</v>
      </c>
      <c r="G18" s="639">
        <v>0.49603650081466166</v>
      </c>
      <c r="H18" s="640" t="s">
        <v>340</v>
      </c>
      <c r="I18" s="1590">
        <v>117604.34337860327</v>
      </c>
      <c r="J18" s="1591">
        <v>-372403.80492568063</v>
      </c>
      <c r="K18" s="1592" t="s">
        <v>340</v>
      </c>
    </row>
    <row r="19" spans="1:11">
      <c r="A19" s="628" t="s">
        <v>741</v>
      </c>
      <c r="B19" s="612"/>
      <c r="C19" s="612"/>
      <c r="D19" s="641"/>
      <c r="E19" s="630"/>
      <c r="F19" s="631"/>
      <c r="G19" s="632"/>
      <c r="H19" s="633"/>
      <c r="I19" s="1593"/>
      <c r="J19" s="1594"/>
      <c r="K19" s="1589"/>
    </row>
    <row r="20" spans="1:11">
      <c r="A20" s="628" t="s">
        <v>742</v>
      </c>
      <c r="B20" s="612"/>
      <c r="C20" s="612"/>
      <c r="D20" s="641">
        <v>137647.90296751424</v>
      </c>
      <c r="E20" s="630">
        <v>149456.73321606955</v>
      </c>
      <c r="F20" s="631">
        <v>159184.34195965817</v>
      </c>
      <c r="G20" s="632">
        <v>6.5086453679710887E-2</v>
      </c>
      <c r="H20" s="633">
        <v>0.15646034939759779</v>
      </c>
      <c r="I20" s="1593">
        <v>272746.77081455855</v>
      </c>
      <c r="J20" s="1594">
        <v>308641.07517572772</v>
      </c>
      <c r="K20" s="1589">
        <v>0.13160304062985162</v>
      </c>
    </row>
    <row r="21" spans="1:11">
      <c r="A21" s="628"/>
      <c r="B21" s="612"/>
      <c r="C21" s="612"/>
      <c r="D21" s="641"/>
      <c r="E21" s="630"/>
      <c r="F21" s="631"/>
      <c r="G21" s="632"/>
      <c r="H21" s="633"/>
      <c r="I21" s="1593"/>
      <c r="J21" s="1594"/>
      <c r="K21" s="1589"/>
    </row>
    <row r="22" spans="1:11">
      <c r="A22" s="628" t="s">
        <v>590</v>
      </c>
      <c r="B22" s="612"/>
      <c r="C22" s="612"/>
      <c r="D22" s="629">
        <v>-112832.08818730258</v>
      </c>
      <c r="E22" s="630">
        <v>-108835.9281452178</v>
      </c>
      <c r="F22" s="631">
        <v>-103843.57297245643</v>
      </c>
      <c r="G22" s="632">
        <v>4.5870469961905913E-2</v>
      </c>
      <c r="H22" s="633">
        <v>7.9662756927134981E-2</v>
      </c>
      <c r="I22" s="1587">
        <v>-218085.97577628799</v>
      </c>
      <c r="J22" s="1588">
        <v>-212679.50111767423</v>
      </c>
      <c r="K22" s="1589">
        <v>2.4790565461025871E-2</v>
      </c>
    </row>
    <row r="23" spans="1:11">
      <c r="A23" s="628"/>
      <c r="B23" s="612"/>
      <c r="C23" s="612"/>
      <c r="D23" s="641"/>
      <c r="E23" s="630"/>
      <c r="F23" s="631"/>
      <c r="G23" s="632"/>
      <c r="H23" s="633"/>
      <c r="I23" s="1593"/>
      <c r="J23" s="1594"/>
      <c r="K23" s="1589"/>
    </row>
    <row r="24" spans="1:11">
      <c r="A24" s="628" t="s">
        <v>729</v>
      </c>
      <c r="B24" s="612"/>
      <c r="C24" s="612"/>
      <c r="D24" s="641">
        <v>11434.507613310303</v>
      </c>
      <c r="E24" s="630">
        <v>3241.3381097130996</v>
      </c>
      <c r="F24" s="631">
        <v>10177.237323534002</v>
      </c>
      <c r="G24" s="632">
        <v>2.1398258925955798</v>
      </c>
      <c r="H24" s="633">
        <v>-0.10995403845048646</v>
      </c>
      <c r="I24" s="1593">
        <v>19773.647231555402</v>
      </c>
      <c r="J24" s="1594">
        <v>13418.575433247101</v>
      </c>
      <c r="K24" s="1589">
        <v>-0.32139097678281014</v>
      </c>
    </row>
    <row r="25" spans="1:11">
      <c r="A25" s="628" t="s">
        <v>743</v>
      </c>
      <c r="B25" s="612"/>
      <c r="C25" s="612"/>
      <c r="D25" s="641">
        <v>151.24088157349979</v>
      </c>
      <c r="E25" s="630">
        <v>566.42686195659996</v>
      </c>
      <c r="F25" s="631">
        <v>-91.791065587199967</v>
      </c>
      <c r="G25" s="632">
        <v>-1.1620528116730331</v>
      </c>
      <c r="H25" s="633">
        <v>-1.606919667699712</v>
      </c>
      <c r="I25" s="1593">
        <v>1740.7824583914999</v>
      </c>
      <c r="J25" s="1594">
        <v>474.6357963694</v>
      </c>
      <c r="K25" s="1589">
        <v>-0.72734341727686747</v>
      </c>
    </row>
    <row r="26" spans="1:11">
      <c r="A26" s="642" t="s">
        <v>744</v>
      </c>
      <c r="B26" s="643"/>
      <c r="C26" s="643"/>
      <c r="D26" s="644">
        <v>16805.518200000002</v>
      </c>
      <c r="E26" s="630">
        <v>23377.300109421598</v>
      </c>
      <c r="F26" s="631">
        <v>8800.0267655764037</v>
      </c>
      <c r="G26" s="632">
        <v>-0.6235653080387249</v>
      </c>
      <c r="H26" s="633">
        <v>-0.47636087975100927</v>
      </c>
      <c r="I26" s="1595">
        <v>33991.611349999999</v>
      </c>
      <c r="J26" s="1596">
        <v>32177.326874998002</v>
      </c>
      <c r="K26" s="1589">
        <v>-5.3374476906108748E-2</v>
      </c>
    </row>
    <row r="27" spans="1:11">
      <c r="A27" s="1976" t="s">
        <v>745</v>
      </c>
      <c r="B27" s="1977"/>
      <c r="C27" s="1977"/>
      <c r="D27" s="629">
        <v>-17943.862000000001</v>
      </c>
      <c r="E27" s="630">
        <v>-13906.47666</v>
      </c>
      <c r="F27" s="631">
        <v>-8878.5838000000003</v>
      </c>
      <c r="G27" s="632">
        <v>0.36155044753082699</v>
      </c>
      <c r="H27" s="633">
        <v>0.50520217999893224</v>
      </c>
      <c r="I27" s="1587">
        <v>-24374.263999999999</v>
      </c>
      <c r="J27" s="1588">
        <v>-22785.060460000001</v>
      </c>
      <c r="K27" s="1589">
        <v>6.5200062656250779E-2</v>
      </c>
    </row>
    <row r="28" spans="1:11">
      <c r="A28" s="628" t="s">
        <v>44</v>
      </c>
      <c r="B28" s="612"/>
      <c r="C28" s="612"/>
      <c r="D28" s="629">
        <v>-1124.8080882813999</v>
      </c>
      <c r="E28" s="630">
        <v>-1399.0599815196999</v>
      </c>
      <c r="F28" s="631">
        <v>-2029.2844418777001</v>
      </c>
      <c r="G28" s="632">
        <v>0.45046278835981846</v>
      </c>
      <c r="H28" s="633">
        <v>-0.80411615369716483</v>
      </c>
      <c r="I28" s="1587">
        <v>-2674.3879558031999</v>
      </c>
      <c r="J28" s="1588">
        <v>-3428.3444233974001</v>
      </c>
      <c r="K28" s="1589">
        <v>-0.28191738822266865</v>
      </c>
    </row>
    <row r="29" spans="1:11">
      <c r="A29" s="628"/>
      <c r="B29" s="612"/>
      <c r="C29" s="612"/>
      <c r="D29" s="641"/>
      <c r="E29" s="630"/>
      <c r="F29" s="631"/>
      <c r="G29" s="632"/>
      <c r="H29" s="633"/>
      <c r="I29" s="1593"/>
      <c r="J29" s="1594"/>
      <c r="K29" s="1589"/>
    </row>
    <row r="30" spans="1:11">
      <c r="A30" s="634" t="s">
        <v>746</v>
      </c>
      <c r="B30" s="635"/>
      <c r="C30" s="635"/>
      <c r="D30" s="636">
        <v>100884.48402002867</v>
      </c>
      <c r="E30" s="637">
        <v>-96697.727016389676</v>
      </c>
      <c r="F30" s="638">
        <v>-159887.37063002022</v>
      </c>
      <c r="G30" s="639">
        <v>-0.65347599745462759</v>
      </c>
      <c r="H30" s="640" t="s">
        <v>340</v>
      </c>
      <c r="I30" s="1590">
        <v>200722.52750101755</v>
      </c>
      <c r="J30" s="1591">
        <v>-256585.09764641005</v>
      </c>
      <c r="K30" s="1592" t="s">
        <v>340</v>
      </c>
    </row>
    <row r="31" spans="1:11">
      <c r="A31" s="628" t="s">
        <v>46</v>
      </c>
      <c r="B31" s="612"/>
      <c r="C31" s="612"/>
      <c r="D31" s="629">
        <v>-1848.2786556152</v>
      </c>
      <c r="E31" s="630">
        <v>-1729.8780136118</v>
      </c>
      <c r="F31" s="631">
        <v>-658.70123998040003</v>
      </c>
      <c r="G31" s="632">
        <v>0.61922098853369301</v>
      </c>
      <c r="H31" s="633">
        <v>0.6436136737394984</v>
      </c>
      <c r="I31" s="1587">
        <v>-4371.2936389294</v>
      </c>
      <c r="J31" s="1588">
        <v>-2388.5792535922001</v>
      </c>
      <c r="K31" s="1589">
        <v>0.45357611478665127</v>
      </c>
    </row>
    <row r="32" spans="1:11">
      <c r="A32" s="628"/>
      <c r="B32" s="612"/>
      <c r="C32" s="612"/>
      <c r="D32" s="641"/>
      <c r="E32" s="630"/>
      <c r="F32" s="631"/>
      <c r="G32" s="632"/>
      <c r="H32" s="633"/>
      <c r="I32" s="1593"/>
      <c r="J32" s="1594"/>
      <c r="K32" s="1589"/>
    </row>
    <row r="33" spans="1:11" ht="15" thickBot="1">
      <c r="A33" s="645" t="s">
        <v>644</v>
      </c>
      <c r="B33" s="646"/>
      <c r="C33" s="646"/>
      <c r="D33" s="647">
        <v>99036.205364413472</v>
      </c>
      <c r="E33" s="648">
        <v>-98427.605030001476</v>
      </c>
      <c r="F33" s="649">
        <v>-160546.07187000063</v>
      </c>
      <c r="G33" s="650">
        <v>-0.63110818170436001</v>
      </c>
      <c r="H33" s="651" t="s">
        <v>340</v>
      </c>
      <c r="I33" s="1597">
        <v>196351.23386208815</v>
      </c>
      <c r="J33" s="1598">
        <v>-258973.67690000226</v>
      </c>
      <c r="K33" s="1599" t="s">
        <v>340</v>
      </c>
    </row>
    <row r="34" spans="1:11" ht="15" thickBot="1">
      <c r="I34" s="1580"/>
      <c r="J34" s="1581"/>
      <c r="K34" s="1581"/>
    </row>
    <row r="35" spans="1:11">
      <c r="A35" s="652" t="s">
        <v>747</v>
      </c>
      <c r="B35" s="653"/>
      <c r="C35" s="654"/>
      <c r="D35" s="655"/>
      <c r="E35" s="656"/>
      <c r="F35" s="657"/>
      <c r="G35" s="658"/>
      <c r="H35" s="659"/>
      <c r="I35" s="1582"/>
      <c r="J35" s="1583"/>
      <c r="K35" s="1583"/>
    </row>
    <row r="36" spans="1:11">
      <c r="A36" s="628" t="s">
        <v>748</v>
      </c>
      <c r="B36" s="612"/>
      <c r="C36" s="660"/>
      <c r="D36" s="661">
        <v>0.17816137865280643</v>
      </c>
      <c r="E36" s="662">
        <v>0.18195579314310414</v>
      </c>
      <c r="F36" s="662">
        <v>0.15481464203685188</v>
      </c>
      <c r="G36" s="663" t="s">
        <v>749</v>
      </c>
      <c r="H36" s="664" t="s">
        <v>750</v>
      </c>
      <c r="I36" s="1604">
        <v>0.15276437108000879</v>
      </c>
      <c r="J36" s="1605">
        <v>0.1688204382577117</v>
      </c>
      <c r="K36" s="1606" t="s">
        <v>947</v>
      </c>
    </row>
    <row r="37" spans="1:11" ht="17">
      <c r="A37" s="628" t="s">
        <v>751</v>
      </c>
      <c r="B37" s="612"/>
      <c r="C37" s="660"/>
      <c r="D37" s="661">
        <v>-0.59768140800022751</v>
      </c>
      <c r="E37" s="662">
        <v>-0.96359323153040177</v>
      </c>
      <c r="F37" s="662">
        <v>-1.0737299902619091</v>
      </c>
      <c r="G37" s="663" t="s">
        <v>752</v>
      </c>
      <c r="H37" s="664" t="s">
        <v>753</v>
      </c>
      <c r="I37" s="1604">
        <f>I15/I14</f>
        <v>-0.59816921519982569</v>
      </c>
      <c r="J37" s="1605">
        <f>J15/J14</f>
        <v>-1.0183410841447083</v>
      </c>
      <c r="K37" s="1606" t="s">
        <v>948</v>
      </c>
    </row>
    <row r="38" spans="1:11" ht="14.65" customHeight="1">
      <c r="A38" s="628" t="s">
        <v>754</v>
      </c>
      <c r="B38" s="768"/>
      <c r="C38" s="769"/>
      <c r="D38" s="770">
        <v>-0.28328941389229312</v>
      </c>
      <c r="E38" s="771">
        <v>-0.26541021133329518</v>
      </c>
      <c r="F38" s="772">
        <v>-0.27287906149946273</v>
      </c>
      <c r="G38" s="663" t="s">
        <v>755</v>
      </c>
      <c r="H38" s="664" t="s">
        <v>756</v>
      </c>
      <c r="I38" s="1607">
        <f>(I17+I16)/I14</f>
        <v>-0.30394632609364891</v>
      </c>
      <c r="J38" s="1608">
        <f>(J17+J16)/J14</f>
        <v>-0.26912290011045914</v>
      </c>
      <c r="K38" s="1609" t="s">
        <v>949</v>
      </c>
    </row>
    <row r="39" spans="1:11">
      <c r="A39" s="628" t="s">
        <v>757</v>
      </c>
      <c r="B39" s="612"/>
      <c r="C39" s="660"/>
      <c r="D39" s="667">
        <v>-0.20121499574795917</v>
      </c>
      <c r="E39" s="668">
        <v>-0.16705178448376445</v>
      </c>
      <c r="F39" s="668">
        <v>-0.16125535862184809</v>
      </c>
      <c r="G39" s="663" t="s">
        <v>758</v>
      </c>
      <c r="H39" s="669" t="s">
        <v>759</v>
      </c>
      <c r="I39" s="1604">
        <f>+I22/I14</f>
        <v>-0.18151734091676619</v>
      </c>
      <c r="J39" s="1605">
        <f>+J22/J14</f>
        <v>-0.16417044066692335</v>
      </c>
      <c r="K39" s="1606" t="s">
        <v>950</v>
      </c>
    </row>
    <row r="40" spans="1:11" ht="17">
      <c r="A40" s="670" t="s">
        <v>760</v>
      </c>
      <c r="B40" s="665"/>
      <c r="C40" s="666"/>
      <c r="D40" s="667">
        <v>0.14454485146655763</v>
      </c>
      <c r="E40" s="668">
        <v>-0.145310838574292</v>
      </c>
      <c r="F40" s="668">
        <v>-0.28399999999999997</v>
      </c>
      <c r="G40" s="663" t="s">
        <v>955</v>
      </c>
      <c r="H40" s="671" t="s">
        <v>956</v>
      </c>
      <c r="I40" s="1610">
        <v>0.14454485146655763</v>
      </c>
      <c r="J40" s="1605">
        <v>-0.14471083857429207</v>
      </c>
      <c r="K40" s="1606" t="s">
        <v>761</v>
      </c>
    </row>
    <row r="41" spans="1:11">
      <c r="A41" s="628" t="s">
        <v>762</v>
      </c>
      <c r="B41" s="612"/>
      <c r="C41" s="660"/>
      <c r="D41" s="672">
        <v>0.1227349012947293</v>
      </c>
      <c r="E41" s="673">
        <v>-9.7608898410268846E-2</v>
      </c>
      <c r="F41" s="673">
        <v>-0.16976109583156798</v>
      </c>
      <c r="G41" s="663" t="s">
        <v>763</v>
      </c>
      <c r="H41" s="671" t="s">
        <v>764</v>
      </c>
      <c r="I41" s="1611">
        <v>0.11387613715781598</v>
      </c>
      <c r="J41" s="1612">
        <v>-0.13252800391096881</v>
      </c>
      <c r="K41" s="1606" t="s">
        <v>951</v>
      </c>
    </row>
    <row r="42" spans="1:11" ht="17">
      <c r="A42" s="628" t="s">
        <v>765</v>
      </c>
      <c r="B42" s="612"/>
      <c r="C42" s="660"/>
      <c r="D42" s="674">
        <v>1.221420084495993</v>
      </c>
      <c r="E42" s="673">
        <v>1.3342738655633395</v>
      </c>
      <c r="F42" s="675">
        <v>1.4330001006998776</v>
      </c>
      <c r="G42" s="663" t="s">
        <v>957</v>
      </c>
      <c r="H42" s="671" t="s">
        <v>952</v>
      </c>
      <c r="I42" s="1611">
        <f>D42</f>
        <v>1.221420084495993</v>
      </c>
      <c r="J42" s="1612">
        <v>1.4330000000000001</v>
      </c>
      <c r="K42" s="1612" t="s">
        <v>952</v>
      </c>
    </row>
    <row r="43" spans="1:11" ht="17">
      <c r="A43" s="628" t="s">
        <v>766</v>
      </c>
      <c r="B43" s="612"/>
      <c r="C43" s="660"/>
      <c r="D43" s="674">
        <v>0.79783792503494877</v>
      </c>
      <c r="E43" s="675">
        <v>0.85499960010079623</v>
      </c>
      <c r="F43" s="675">
        <v>0.88855788417843451</v>
      </c>
      <c r="G43" s="676" t="s">
        <v>958</v>
      </c>
      <c r="H43" s="671" t="s">
        <v>953</v>
      </c>
      <c r="I43" s="1611">
        <f>D43</f>
        <v>0.79783792503494877</v>
      </c>
      <c r="J43" s="1612">
        <v>0.88900000000000001</v>
      </c>
      <c r="K43" s="1612" t="s">
        <v>953</v>
      </c>
    </row>
    <row r="44" spans="1:11" ht="17" thickBot="1">
      <c r="A44" s="677" t="s">
        <v>767</v>
      </c>
      <c r="B44" s="678"/>
      <c r="C44" s="679"/>
      <c r="D44" s="680">
        <v>1.3483398423022157</v>
      </c>
      <c r="E44" s="681">
        <v>1.2482044414632587</v>
      </c>
      <c r="F44" s="681">
        <v>1.215214215</v>
      </c>
      <c r="G44" s="682" t="s">
        <v>768</v>
      </c>
      <c r="H44" s="683" t="s">
        <v>769</v>
      </c>
      <c r="I44" s="1613">
        <f>D44</f>
        <v>1.3483398423022157</v>
      </c>
      <c r="J44" s="1614">
        <f>F44</f>
        <v>1.215214215</v>
      </c>
      <c r="K44" s="1615" t="s">
        <v>769</v>
      </c>
    </row>
    <row r="46" spans="1:11" s="44" customFormat="1" ht="14.5" customHeight="1">
      <c r="A46" s="615" t="s">
        <v>770</v>
      </c>
      <c r="B46" s="615"/>
      <c r="C46" s="615"/>
      <c r="D46" s="615"/>
      <c r="E46" s="615"/>
      <c r="F46" s="615"/>
      <c r="G46" s="615"/>
      <c r="H46" s="615"/>
    </row>
    <row r="47" spans="1:11" s="45" customFormat="1" ht="14">
      <c r="A47" s="684" t="s">
        <v>771</v>
      </c>
      <c r="B47" s="684"/>
      <c r="C47" s="684"/>
      <c r="D47" s="684"/>
      <c r="E47" s="684"/>
      <c r="F47" s="684"/>
      <c r="G47" s="684"/>
      <c r="H47" s="684"/>
      <c r="I47" s="684"/>
      <c r="J47" s="684"/>
      <c r="K47" s="684"/>
    </row>
    <row r="48" spans="1:11" s="45" customFormat="1" ht="14">
      <c r="A48" s="684" t="s">
        <v>772</v>
      </c>
      <c r="B48" s="684"/>
      <c r="C48" s="684"/>
      <c r="D48" s="684"/>
      <c r="E48" s="684"/>
      <c r="F48" s="684"/>
      <c r="G48" s="684"/>
      <c r="H48" s="684"/>
      <c r="I48" s="684"/>
      <c r="J48" s="684"/>
      <c r="K48" s="684"/>
    </row>
    <row r="49" spans="1:11" s="45" customFormat="1" ht="14">
      <c r="A49" s="684" t="s">
        <v>773</v>
      </c>
      <c r="B49" s="684"/>
      <c r="C49" s="684"/>
      <c r="D49" s="684"/>
      <c r="E49" s="684"/>
      <c r="F49" s="684"/>
      <c r="G49" s="684"/>
      <c r="H49" s="684"/>
      <c r="I49" s="684"/>
      <c r="J49" s="684"/>
      <c r="K49" s="684"/>
    </row>
    <row r="50" spans="1:11" s="45" customFormat="1" ht="14">
      <c r="A50" s="684" t="s">
        <v>774</v>
      </c>
      <c r="B50" s="684"/>
      <c r="C50" s="684"/>
      <c r="D50" s="684"/>
      <c r="E50" s="684"/>
      <c r="F50" s="684"/>
      <c r="G50" s="684"/>
      <c r="H50" s="684"/>
      <c r="I50" s="684"/>
      <c r="J50" s="684"/>
      <c r="K50" s="684"/>
    </row>
    <row r="51" spans="1:11" s="45" customFormat="1" ht="14">
      <c r="A51" s="684" t="s">
        <v>775</v>
      </c>
      <c r="B51" s="684"/>
      <c r="C51" s="684"/>
      <c r="D51" s="684"/>
      <c r="E51" s="684"/>
      <c r="F51" s="684"/>
      <c r="G51" s="684"/>
      <c r="H51" s="684"/>
      <c r="I51" s="684"/>
      <c r="J51" s="684"/>
      <c r="K51" s="684"/>
    </row>
    <row r="52" spans="1:11" s="45" customFormat="1" ht="14">
      <c r="A52" s="684" t="s">
        <v>776</v>
      </c>
      <c r="B52" s="684"/>
      <c r="C52" s="684"/>
      <c r="D52" s="684"/>
      <c r="E52" s="684"/>
      <c r="F52" s="684"/>
      <c r="G52" s="684"/>
      <c r="H52" s="684"/>
      <c r="I52" s="684"/>
      <c r="J52" s="684"/>
      <c r="K52" s="684"/>
    </row>
    <row r="53" spans="1:11" s="45" customFormat="1" ht="14">
      <c r="A53" s="684" t="s">
        <v>777</v>
      </c>
      <c r="B53" s="684"/>
      <c r="C53" s="684"/>
      <c r="D53" s="684"/>
      <c r="E53" s="684"/>
      <c r="F53" s="684"/>
      <c r="G53" s="684"/>
      <c r="H53" s="684"/>
      <c r="I53" s="684"/>
      <c r="J53" s="684"/>
      <c r="K53" s="684"/>
    </row>
    <row r="56" spans="1:11">
      <c r="A56" s="1974" t="s">
        <v>778</v>
      </c>
      <c r="B56" s="1974"/>
      <c r="C56" s="1974"/>
      <c r="D56" s="1974"/>
      <c r="E56" s="1974"/>
      <c r="F56" s="1974"/>
      <c r="G56" s="1974"/>
      <c r="H56" s="1974"/>
      <c r="I56" s="1974"/>
    </row>
    <row r="57" spans="1:11" ht="15" thickBot="1">
      <c r="A57" s="1975" t="s">
        <v>779</v>
      </c>
      <c r="B57" s="1975"/>
      <c r="C57" s="1975"/>
      <c r="D57" s="1975"/>
      <c r="E57" s="1975"/>
      <c r="F57" s="1975"/>
      <c r="G57" s="1975"/>
      <c r="H57" s="1975"/>
      <c r="I57" s="1975"/>
    </row>
    <row r="58" spans="1:11" ht="27.65" customHeight="1">
      <c r="A58" s="685"/>
      <c r="B58" s="1969" t="s">
        <v>28</v>
      </c>
      <c r="C58" s="1970"/>
      <c r="D58" s="1971"/>
      <c r="E58" s="1972" t="s">
        <v>736</v>
      </c>
      <c r="F58" s="1973"/>
      <c r="G58" s="1965" t="s">
        <v>917</v>
      </c>
      <c r="H58" s="1966"/>
      <c r="I58" s="1600" t="s">
        <v>29</v>
      </c>
    </row>
    <row r="59" spans="1:11" ht="15" thickBot="1">
      <c r="A59" s="685"/>
      <c r="B59" s="686" t="s">
        <v>31</v>
      </c>
      <c r="C59" s="687" t="s">
        <v>32</v>
      </c>
      <c r="D59" s="688" t="s">
        <v>33</v>
      </c>
      <c r="E59" s="292" t="s">
        <v>34</v>
      </c>
      <c r="F59" s="367" t="s">
        <v>35</v>
      </c>
      <c r="G59" s="1601" t="s">
        <v>945</v>
      </c>
      <c r="H59" s="1602" t="s">
        <v>946</v>
      </c>
      <c r="I59" s="1603" t="s">
        <v>808</v>
      </c>
    </row>
    <row r="60" spans="1:11">
      <c r="A60" s="689" t="s">
        <v>780</v>
      </c>
      <c r="B60" s="690"/>
      <c r="C60" s="690"/>
      <c r="D60" s="690"/>
      <c r="E60" s="691"/>
      <c r="F60" s="692"/>
      <c r="G60" s="1616"/>
      <c r="H60" s="1617"/>
      <c r="I60" s="1618"/>
    </row>
    <row r="61" spans="1:11">
      <c r="A61" s="693" t="s">
        <v>336</v>
      </c>
      <c r="B61" s="694">
        <v>266614.49787000002</v>
      </c>
      <c r="C61" s="695">
        <v>277944.46193999995</v>
      </c>
      <c r="D61" s="695">
        <v>288351.53161000006</v>
      </c>
      <c r="E61" s="696">
        <v>3.7442982664093183E-2</v>
      </c>
      <c r="F61" s="697">
        <v>8.1529826448518694E-2</v>
      </c>
      <c r="G61" s="1619">
        <v>544870.94252000004</v>
      </c>
      <c r="H61" s="1620">
        <v>566295.99355000001</v>
      </c>
      <c r="I61" s="1621">
        <f>+H61/G61-1</f>
        <v>3.932133163664453E-2</v>
      </c>
    </row>
    <row r="62" spans="1:11" ht="15" thickBot="1">
      <c r="A62" s="693" t="s">
        <v>781</v>
      </c>
      <c r="B62" s="698">
        <v>-173710.76535</v>
      </c>
      <c r="C62" s="699">
        <v>-215638.35821999999</v>
      </c>
      <c r="D62" s="700">
        <v>-273350.19080999994</v>
      </c>
      <c r="E62" s="696">
        <v>-0.26763249853312643</v>
      </c>
      <c r="F62" s="697">
        <v>-0.57359384295637694</v>
      </c>
      <c r="G62" s="1619">
        <v>-387688.81680999999</v>
      </c>
      <c r="H62" s="1620">
        <v>-488988.54902999994</v>
      </c>
      <c r="I62" s="1621">
        <f>+-(H62/G62-1)</f>
        <v>-0.26129134457248293</v>
      </c>
    </row>
    <row r="63" spans="1:11" ht="15" thickBot="1">
      <c r="A63" s="693" t="s">
        <v>344</v>
      </c>
      <c r="B63" s="701">
        <v>-11454.685659999997</v>
      </c>
      <c r="C63" s="702">
        <v>-12309.43777</v>
      </c>
      <c r="D63" s="703">
        <v>-12231.049639999997</v>
      </c>
      <c r="E63" s="696">
        <v>6.3681324415195695E-3</v>
      </c>
      <c r="F63" s="697">
        <v>-6.7776978176806724E-2</v>
      </c>
      <c r="G63" s="1619">
        <v>-23572.648829999998</v>
      </c>
      <c r="H63" s="1620">
        <v>-24540.487409999998</v>
      </c>
      <c r="I63" s="1621">
        <f>+-(H63/G63-1)</f>
        <v>-4.1057693048405675E-2</v>
      </c>
    </row>
    <row r="64" spans="1:11">
      <c r="A64" s="693" t="s">
        <v>739</v>
      </c>
      <c r="B64" s="704">
        <v>-2929.3259500000013</v>
      </c>
      <c r="C64" s="705">
        <v>-2877.0109400000001</v>
      </c>
      <c r="D64" s="630">
        <v>-2412.4522699999998</v>
      </c>
      <c r="E64" s="696">
        <v>0.16147268108754576</v>
      </c>
      <c r="F64" s="697">
        <v>0.17644799138859957</v>
      </c>
      <c r="G64" s="1619">
        <v>-5774.7989300000008</v>
      </c>
      <c r="H64" s="1620">
        <v>-5289.4632099999999</v>
      </c>
      <c r="I64" s="1621">
        <f>+-(H64/G64-1)</f>
        <v>8.4043743493594003E-2</v>
      </c>
    </row>
    <row r="65" spans="1:17">
      <c r="A65" s="706" t="s">
        <v>782</v>
      </c>
      <c r="B65" s="707">
        <v>78519.720910000018</v>
      </c>
      <c r="C65" s="708">
        <v>47119.655009999951</v>
      </c>
      <c r="D65" s="709">
        <v>357.83889000012459</v>
      </c>
      <c r="E65" s="710">
        <v>-0.99240574045110941</v>
      </c>
      <c r="F65" s="711">
        <v>-0.99544268769867017</v>
      </c>
      <c r="G65" s="1622">
        <v>127834.67795000006</v>
      </c>
      <c r="H65" s="1623">
        <v>47477.493900000074</v>
      </c>
      <c r="I65" s="1624">
        <f t="shared" ref="I65:I77" si="0">+H65/G65-1</f>
        <v>-0.62860238973207305</v>
      </c>
    </row>
    <row r="66" spans="1:17">
      <c r="A66" s="712"/>
      <c r="B66" s="694"/>
      <c r="C66" s="713"/>
      <c r="D66" s="695"/>
      <c r="E66" s="696"/>
      <c r="F66" s="697"/>
      <c r="G66" s="1619"/>
      <c r="H66" s="1620"/>
      <c r="I66" s="1621"/>
    </row>
    <row r="67" spans="1:17">
      <c r="A67" s="693" t="s">
        <v>742</v>
      </c>
      <c r="B67" s="714">
        <v>1990.2680699999987</v>
      </c>
      <c r="C67" s="713">
        <v>1187.7282100000004</v>
      </c>
      <c r="D67" s="695">
        <v>1903.6860799999984</v>
      </c>
      <c r="E67" s="696">
        <v>0.60279604708555135</v>
      </c>
      <c r="F67" s="697">
        <v>-4.3502677506151444E-2</v>
      </c>
      <c r="G67" s="1619">
        <v>2522.3740699999989</v>
      </c>
      <c r="H67" s="1620">
        <v>3091.4142899999988</v>
      </c>
      <c r="I67" s="1621">
        <f t="shared" si="0"/>
        <v>0.22559707807335649</v>
      </c>
    </row>
    <row r="68" spans="1:17">
      <c r="A68" s="693" t="s">
        <v>590</v>
      </c>
      <c r="B68" s="704">
        <v>-19766.621149999984</v>
      </c>
      <c r="C68" s="715">
        <v>-20708.533959999997</v>
      </c>
      <c r="D68" s="630">
        <v>-19179.398680000002</v>
      </c>
      <c r="E68" s="696">
        <v>7.3840827310790225E-2</v>
      </c>
      <c r="F68" s="697">
        <v>2.970778189877854E-2</v>
      </c>
      <c r="G68" s="1619">
        <v>-39425.675579999988</v>
      </c>
      <c r="H68" s="1620">
        <v>-39887.932639999999</v>
      </c>
      <c r="I68" s="1621">
        <f>+-(H68/G68-1)</f>
        <v>-1.1724772073011813E-2</v>
      </c>
    </row>
    <row r="69" spans="1:17">
      <c r="A69" s="693" t="s">
        <v>729</v>
      </c>
      <c r="B69" s="714">
        <v>161.83920999999924</v>
      </c>
      <c r="C69" s="713">
        <v>-417.06000000000051</v>
      </c>
      <c r="D69" s="695">
        <v>-12.679209999998875</v>
      </c>
      <c r="E69" s="696">
        <v>0.96959859492639222</v>
      </c>
      <c r="F69" s="697" t="s">
        <v>340</v>
      </c>
      <c r="G69" s="1619">
        <v>405.56384999999887</v>
      </c>
      <c r="H69" s="1620">
        <v>-429.73920999999939</v>
      </c>
      <c r="I69" s="1621" t="s">
        <v>340</v>
      </c>
    </row>
    <row r="70" spans="1:17" ht="15" thickBot="1">
      <c r="A70" s="693" t="s">
        <v>743</v>
      </c>
      <c r="B70" s="698">
        <v>1385.7822099999996</v>
      </c>
      <c r="C70" s="716">
        <v>1384.9884299999999</v>
      </c>
      <c r="D70" s="700">
        <v>3005.2927600000016</v>
      </c>
      <c r="E70" s="696">
        <v>1.1699045962427297</v>
      </c>
      <c r="F70" s="697">
        <v>1.1686616687047833</v>
      </c>
      <c r="G70" s="1619">
        <v>2304.8612899999998</v>
      </c>
      <c r="H70" s="1620">
        <v>4390.2811900000015</v>
      </c>
      <c r="I70" s="1621">
        <f t="shared" si="0"/>
        <v>0.90479193218608045</v>
      </c>
    </row>
    <row r="71" spans="1:17">
      <c r="A71" s="693" t="s">
        <v>44</v>
      </c>
      <c r="B71" s="704">
        <v>-19698.617290000002</v>
      </c>
      <c r="C71" s="715">
        <v>-8645.3670099999999</v>
      </c>
      <c r="D71" s="630">
        <v>3502.82521</v>
      </c>
      <c r="E71" s="696" t="s">
        <v>340</v>
      </c>
      <c r="F71" s="697" t="s">
        <v>340</v>
      </c>
      <c r="G71" s="1619">
        <v>-29523.87631</v>
      </c>
      <c r="H71" s="1620">
        <v>-5142.5418</v>
      </c>
      <c r="I71" s="1621">
        <f>+-(H71/G71-1)</f>
        <v>0.82581752660106578</v>
      </c>
    </row>
    <row r="72" spans="1:17">
      <c r="A72" s="717"/>
      <c r="B72" s="718"/>
      <c r="C72" s="719"/>
      <c r="D72" s="719"/>
      <c r="E72" s="696"/>
      <c r="F72" s="697"/>
      <c r="G72" s="1619"/>
      <c r="H72" s="1620"/>
      <c r="I72" s="1621"/>
    </row>
    <row r="73" spans="1:17">
      <c r="A73" s="706" t="s">
        <v>783</v>
      </c>
      <c r="B73" s="707">
        <v>42592.371960000033</v>
      </c>
      <c r="C73" s="709">
        <v>19921.410679999957</v>
      </c>
      <c r="D73" s="709">
        <v>-10422.434949999875</v>
      </c>
      <c r="E73" s="710" t="s">
        <v>340</v>
      </c>
      <c r="F73" s="711" t="s">
        <v>340</v>
      </c>
      <c r="G73" s="1622">
        <v>64117.925270000087</v>
      </c>
      <c r="H73" s="1623">
        <v>9498.9757300000783</v>
      </c>
      <c r="I73" s="1624">
        <f t="shared" si="0"/>
        <v>-0.85185148006583233</v>
      </c>
    </row>
    <row r="74" spans="1:17">
      <c r="A74" s="720"/>
      <c r="B74" s="721"/>
      <c r="C74" s="721"/>
      <c r="D74" s="721"/>
      <c r="E74" s="696"/>
      <c r="F74" s="697"/>
      <c r="G74" s="1619"/>
      <c r="H74" s="1620"/>
      <c r="I74" s="1621"/>
    </row>
    <row r="75" spans="1:17">
      <c r="A75" s="706" t="s">
        <v>784</v>
      </c>
      <c r="B75" s="709">
        <v>-9168.6080199999997</v>
      </c>
      <c r="C75" s="709">
        <v>26749.65209</v>
      </c>
      <c r="D75" s="709">
        <v>27938.972830000002</v>
      </c>
      <c r="E75" s="710">
        <v>4.4461166672317809E-2</v>
      </c>
      <c r="F75" s="711" t="s">
        <v>340</v>
      </c>
      <c r="G75" s="1622">
        <v>3595.9706499999998</v>
      </c>
      <c r="H75" s="1623">
        <v>54688.624920000002</v>
      </c>
      <c r="I75" s="1624" t="s">
        <v>340</v>
      </c>
      <c r="L75" s="8"/>
      <c r="M75" s="8"/>
      <c r="N75" s="8"/>
      <c r="O75" s="8"/>
      <c r="P75" s="8"/>
      <c r="Q75" s="8"/>
    </row>
    <row r="76" spans="1:17">
      <c r="A76" s="722"/>
      <c r="B76" s="721"/>
      <c r="C76" s="721"/>
      <c r="D76" s="721"/>
      <c r="E76" s="696"/>
      <c r="F76" s="697"/>
      <c r="G76" s="1619"/>
      <c r="H76" s="1620"/>
      <c r="I76" s="1621"/>
      <c r="L76" s="8"/>
      <c r="M76" s="8"/>
      <c r="N76" s="8"/>
      <c r="O76" s="8"/>
      <c r="P76" s="8"/>
      <c r="Q76" s="8"/>
    </row>
    <row r="77" spans="1:17" ht="15" thickBot="1">
      <c r="A77" s="723" t="s">
        <v>644</v>
      </c>
      <c r="B77" s="724">
        <v>33423.763940000033</v>
      </c>
      <c r="C77" s="724">
        <v>46671.06276999996</v>
      </c>
      <c r="D77" s="724">
        <v>17516.537880000127</v>
      </c>
      <c r="E77" s="725">
        <v>-0.62468097274057122</v>
      </c>
      <c r="F77" s="726">
        <v>-0.47592563448435754</v>
      </c>
      <c r="G77" s="1625">
        <v>67713.895920000083</v>
      </c>
      <c r="H77" s="1626">
        <v>64187.60065000008</v>
      </c>
      <c r="I77" s="1627">
        <f t="shared" si="0"/>
        <v>-5.2076390260665351E-2</v>
      </c>
      <c r="L77" s="8"/>
      <c r="M77" s="8"/>
      <c r="N77" s="8"/>
      <c r="O77" s="8"/>
      <c r="P77" s="8"/>
      <c r="Q77" s="8"/>
    </row>
    <row r="78" spans="1:17">
      <c r="L78" s="8"/>
      <c r="M78" s="8"/>
      <c r="N78" s="8"/>
      <c r="O78" s="8"/>
      <c r="P78" s="8"/>
      <c r="Q78" s="8"/>
    </row>
    <row r="79" spans="1:17">
      <c r="L79" s="8"/>
      <c r="M79" s="8"/>
      <c r="N79" s="8"/>
      <c r="O79" s="8"/>
      <c r="P79" s="8"/>
      <c r="Q79" s="8"/>
    </row>
    <row r="80" spans="1:17">
      <c r="L80" s="8"/>
      <c r="M80" s="8"/>
      <c r="N80" s="8"/>
      <c r="O80" s="8"/>
      <c r="P80" s="8"/>
      <c r="Q80" s="8"/>
    </row>
    <row r="81" spans="12:17">
      <c r="L81" s="8"/>
      <c r="M81" s="8"/>
      <c r="N81" s="8"/>
      <c r="O81" s="8"/>
      <c r="P81" s="8"/>
      <c r="Q81" s="8"/>
    </row>
    <row r="82" spans="12:17">
      <c r="L82" s="8"/>
      <c r="M82" s="8"/>
      <c r="N82" s="8"/>
      <c r="O82" s="8"/>
      <c r="P82" s="8"/>
      <c r="Q82" s="8"/>
    </row>
    <row r="83" spans="12:17">
      <c r="L83" s="8"/>
      <c r="M83" s="8"/>
      <c r="N83" s="8"/>
      <c r="O83" s="8"/>
      <c r="P83" s="8"/>
      <c r="Q83" s="8"/>
    </row>
    <row r="84" spans="12:17">
      <c r="L84" s="8"/>
      <c r="M84" s="8"/>
      <c r="N84" s="8"/>
      <c r="O84" s="8"/>
      <c r="P84" s="8"/>
      <c r="Q84" s="8"/>
    </row>
    <row r="85" spans="12:17">
      <c r="L85" s="8"/>
      <c r="M85" s="8"/>
      <c r="N85" s="8"/>
      <c r="O85" s="8"/>
      <c r="P85" s="8"/>
      <c r="Q85" s="8"/>
    </row>
    <row r="86" spans="12:17">
      <c r="L86" s="8"/>
      <c r="M86" s="8"/>
      <c r="N86" s="8"/>
      <c r="O86" s="8"/>
      <c r="P86" s="8"/>
      <c r="Q86" s="8"/>
    </row>
    <row r="87" spans="12:17">
      <c r="L87" s="8"/>
      <c r="M87" s="8"/>
      <c r="N87" s="8"/>
      <c r="O87" s="8"/>
      <c r="P87" s="8"/>
      <c r="Q87" s="8"/>
    </row>
  </sheetData>
  <mergeCells count="14">
    <mergeCell ref="A1:H1"/>
    <mergeCell ref="A2:H2"/>
    <mergeCell ref="D12:F12"/>
    <mergeCell ref="G12:H12"/>
    <mergeCell ref="D4:F4"/>
    <mergeCell ref="G4:H4"/>
    <mergeCell ref="G58:H58"/>
    <mergeCell ref="I4:J4"/>
    <mergeCell ref="B58:D58"/>
    <mergeCell ref="E58:F58"/>
    <mergeCell ref="A56:I56"/>
    <mergeCell ref="A57:I57"/>
    <mergeCell ref="A27:C27"/>
    <mergeCell ref="I12:J12"/>
  </mergeCells>
  <hyperlinks>
    <hyperlink ref="A3" location="Index!A1" display="Back to index" xr:uid="{F210CF7D-F27F-499A-9E15-5AF53F1AB527}"/>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57025-115C-9847-AAD6-1C8AD7A0D2D0}">
  <sheetPr>
    <tabColor theme="2" tint="-9.9978637043366805E-2"/>
  </sheetPr>
  <dimension ref="A1:I58"/>
  <sheetViews>
    <sheetView showGridLines="0" zoomScale="82" zoomScaleNormal="60" workbookViewId="0">
      <selection activeCell="H12" sqref="G12:H12"/>
    </sheetView>
  </sheetViews>
  <sheetFormatPr baseColWidth="10" defaultColWidth="11.453125" defaultRowHeight="14.5"/>
  <cols>
    <col min="1" max="1" width="49.7265625" customWidth="1"/>
    <col min="2" max="2" width="12.1796875" customWidth="1"/>
    <col min="3" max="3" width="11.7265625" customWidth="1"/>
    <col min="4" max="4" width="11.81640625" customWidth="1"/>
    <col min="9" max="9" width="15.26953125" bestFit="1" customWidth="1"/>
  </cols>
  <sheetData>
    <row r="1" spans="1:9" s="96" customFormat="1" ht="14">
      <c r="A1" s="727"/>
      <c r="B1" s="1793" t="s">
        <v>28</v>
      </c>
      <c r="C1" s="1794"/>
      <c r="D1" s="1795"/>
      <c r="E1" s="1790" t="s">
        <v>29</v>
      </c>
      <c r="F1" s="1792"/>
      <c r="G1" s="1982" t="s">
        <v>917</v>
      </c>
      <c r="H1" s="1983"/>
      <c r="I1" s="1628" t="s">
        <v>29</v>
      </c>
    </row>
    <row r="2" spans="1:9" s="96" customFormat="1" thickBot="1">
      <c r="A2" s="556" t="s">
        <v>128</v>
      </c>
      <c r="B2" s="972" t="s">
        <v>31</v>
      </c>
      <c r="C2" s="1004" t="s">
        <v>32</v>
      </c>
      <c r="D2" s="973" t="s">
        <v>33</v>
      </c>
      <c r="E2" s="972" t="s">
        <v>34</v>
      </c>
      <c r="F2" s="973" t="s">
        <v>35</v>
      </c>
      <c r="G2" s="1517">
        <v>43983</v>
      </c>
      <c r="H2" s="1518">
        <v>44348</v>
      </c>
      <c r="I2" s="1629" t="s">
        <v>808</v>
      </c>
    </row>
    <row r="3" spans="1:9" s="88" customFormat="1" ht="14">
      <c r="A3" s="330" t="s">
        <v>785</v>
      </c>
      <c r="B3" s="302">
        <v>72296</v>
      </c>
      <c r="C3" s="302">
        <v>97600</v>
      </c>
      <c r="D3" s="302">
        <v>97331</v>
      </c>
      <c r="E3" s="858">
        <v>-3.0000000000000001E-3</v>
      </c>
      <c r="F3" s="859">
        <v>0.34599999999999997</v>
      </c>
      <c r="G3" s="1630">
        <v>175529</v>
      </c>
      <c r="H3" s="1307">
        <v>194932</v>
      </c>
      <c r="I3" s="1632">
        <v>0.111</v>
      </c>
    </row>
    <row r="4" spans="1:9" s="88" customFormat="1" ht="14">
      <c r="A4" s="330" t="s">
        <v>786</v>
      </c>
      <c r="B4" s="306">
        <v>-30129</v>
      </c>
      <c r="C4" s="306">
        <v>-38878</v>
      </c>
      <c r="D4" s="306">
        <v>-38412</v>
      </c>
      <c r="E4" s="860">
        <v>-1.2E-2</v>
      </c>
      <c r="F4" s="861">
        <v>0.27500000000000002</v>
      </c>
      <c r="G4" s="1307">
        <v>-65936</v>
      </c>
      <c r="H4" s="1307">
        <v>-77290</v>
      </c>
      <c r="I4" s="1633">
        <v>0.17199999999999999</v>
      </c>
    </row>
    <row r="5" spans="1:9" s="88" customFormat="1" ht="14">
      <c r="A5" s="330" t="s">
        <v>666</v>
      </c>
      <c r="B5" s="306">
        <v>-6126</v>
      </c>
      <c r="C5" s="306">
        <v>-5923</v>
      </c>
      <c r="D5" s="306">
        <v>-5541</v>
      </c>
      <c r="E5" s="860">
        <v>-6.4000000000000001E-2</v>
      </c>
      <c r="F5" s="861">
        <v>-9.5000000000000001E-2</v>
      </c>
      <c r="G5" s="1307">
        <v>-12226</v>
      </c>
      <c r="H5" s="1307">
        <v>-11465</v>
      </c>
      <c r="I5" s="1633">
        <v>-6.2E-2</v>
      </c>
    </row>
    <row r="6" spans="1:9" s="88" customFormat="1" ht="14">
      <c r="A6" s="328" t="s">
        <v>640</v>
      </c>
      <c r="B6" s="480">
        <v>36041</v>
      </c>
      <c r="C6" s="480">
        <v>52799</v>
      </c>
      <c r="D6" s="480">
        <v>53378</v>
      </c>
      <c r="E6" s="947">
        <v>1.0999999999999999E-2</v>
      </c>
      <c r="F6" s="948">
        <v>0.48099999999999998</v>
      </c>
      <c r="G6" s="1309">
        <v>97367</v>
      </c>
      <c r="H6" s="1309">
        <v>106177</v>
      </c>
      <c r="I6" s="1634">
        <v>0.09</v>
      </c>
    </row>
    <row r="7" spans="1:9" s="88" customFormat="1" ht="14">
      <c r="A7" s="330" t="s">
        <v>787</v>
      </c>
      <c r="B7" s="306">
        <v>24020</v>
      </c>
      <c r="C7" s="306">
        <v>-1554</v>
      </c>
      <c r="D7" s="306">
        <v>6577</v>
      </c>
      <c r="E7" s="860">
        <v>-5.2329999999999997</v>
      </c>
      <c r="F7" s="861">
        <v>-0.72599999999999998</v>
      </c>
      <c r="G7" s="1307">
        <v>-20913</v>
      </c>
      <c r="H7" s="1307">
        <v>5023</v>
      </c>
      <c r="I7" s="1633">
        <v>-1.24</v>
      </c>
    </row>
    <row r="8" spans="1:9" s="88" customFormat="1" ht="14">
      <c r="A8" s="330" t="s">
        <v>788</v>
      </c>
      <c r="B8" s="306">
        <v>-8759</v>
      </c>
      <c r="C8" s="306">
        <v>-16227</v>
      </c>
      <c r="D8" s="306">
        <v>-16134</v>
      </c>
      <c r="E8" s="860">
        <v>-6.0000000000000001E-3</v>
      </c>
      <c r="F8" s="861">
        <v>0.84199999999999997</v>
      </c>
      <c r="G8" s="1307">
        <v>-28914</v>
      </c>
      <c r="H8" s="1307">
        <v>-32361</v>
      </c>
      <c r="I8" s="1633">
        <v>0.11899999999999999</v>
      </c>
    </row>
    <row r="9" spans="1:9" s="88" customFormat="1" ht="14">
      <c r="A9" s="328" t="s">
        <v>789</v>
      </c>
      <c r="B9" s="480">
        <v>51302</v>
      </c>
      <c r="C9" s="480">
        <v>35018</v>
      </c>
      <c r="D9" s="480">
        <v>43822</v>
      </c>
      <c r="E9" s="947">
        <v>0.251</v>
      </c>
      <c r="F9" s="948">
        <v>-0.14599999999999999</v>
      </c>
      <c r="G9" s="1196">
        <v>47540</v>
      </c>
      <c r="H9" s="1196">
        <v>78840</v>
      </c>
      <c r="I9" s="1634">
        <v>0.65800000000000003</v>
      </c>
    </row>
    <row r="10" spans="1:9" s="88" customFormat="1" ht="14">
      <c r="A10" s="330" t="s">
        <v>790</v>
      </c>
      <c r="B10" s="101">
        <v>-70</v>
      </c>
      <c r="C10" s="101">
        <v>-422</v>
      </c>
      <c r="D10" s="101">
        <v>479</v>
      </c>
      <c r="E10" s="860">
        <v>-2.1349999999999998</v>
      </c>
      <c r="F10" s="861">
        <v>-7.8220000000000001</v>
      </c>
      <c r="G10" s="1165">
        <v>-387</v>
      </c>
      <c r="H10" s="1166">
        <v>57</v>
      </c>
      <c r="I10" s="1633">
        <v>-1.147</v>
      </c>
    </row>
    <row r="11" spans="1:9" s="88" customFormat="1" thickBot="1">
      <c r="A11" s="728" t="s">
        <v>791</v>
      </c>
      <c r="B11" s="310">
        <v>51232</v>
      </c>
      <c r="C11" s="310">
        <v>34596</v>
      </c>
      <c r="D11" s="310">
        <v>44301</v>
      </c>
      <c r="E11" s="947">
        <v>0.28100000000000003</v>
      </c>
      <c r="F11" s="948">
        <v>-0.13500000000000001</v>
      </c>
      <c r="G11" s="1309">
        <v>47153</v>
      </c>
      <c r="H11" s="1214">
        <v>78897</v>
      </c>
      <c r="I11" s="1634">
        <v>0.67300000000000004</v>
      </c>
    </row>
    <row r="12" spans="1:9" s="88" customFormat="1" ht="17" thickBot="1">
      <c r="A12" s="484" t="s">
        <v>792</v>
      </c>
      <c r="B12" s="835">
        <v>0.35799999999999998</v>
      </c>
      <c r="C12" s="835">
        <v>0.21299999999999999</v>
      </c>
      <c r="D12" s="885">
        <v>0.28499999999999998</v>
      </c>
      <c r="E12" s="729" t="s">
        <v>793</v>
      </c>
      <c r="F12" s="857" t="s">
        <v>794</v>
      </c>
      <c r="G12" s="1635">
        <v>0.14499999999999999</v>
      </c>
      <c r="H12" s="1636">
        <v>0.23499999999999999</v>
      </c>
      <c r="I12" s="1631" t="s">
        <v>954</v>
      </c>
    </row>
    <row r="13" spans="1:9" s="88" customFormat="1" ht="14">
      <c r="A13" s="316" t="s">
        <v>796</v>
      </c>
      <c r="B13" s="114"/>
      <c r="C13" s="730"/>
      <c r="D13" s="730"/>
      <c r="E13" s="550"/>
      <c r="F13" s="550"/>
    </row>
    <row r="14" spans="1:9" s="88" customFormat="1" thickBot="1">
      <c r="A14" s="85" t="s">
        <v>797</v>
      </c>
      <c r="B14" s="494"/>
      <c r="C14" s="494"/>
      <c r="D14" s="494"/>
      <c r="E14" s="494"/>
      <c r="F14" s="494"/>
    </row>
    <row r="15" spans="1:9" s="88" customFormat="1" ht="14">
      <c r="A15" s="117"/>
      <c r="B15" s="1793" t="s">
        <v>28</v>
      </c>
      <c r="C15" s="1794"/>
      <c r="D15" s="1795"/>
      <c r="E15" s="1791" t="s">
        <v>29</v>
      </c>
      <c r="F15" s="1792"/>
    </row>
    <row r="16" spans="1:9" s="88" customFormat="1" thickBot="1">
      <c r="A16" s="731"/>
      <c r="B16" s="192" t="s">
        <v>31</v>
      </c>
      <c r="C16" s="193" t="s">
        <v>32</v>
      </c>
      <c r="D16" s="194" t="s">
        <v>33</v>
      </c>
      <c r="E16" s="1004" t="s">
        <v>34</v>
      </c>
      <c r="F16" s="973" t="s">
        <v>35</v>
      </c>
    </row>
    <row r="17" spans="1:6" s="88" customFormat="1" ht="14">
      <c r="A17" s="732" t="s">
        <v>697</v>
      </c>
      <c r="B17" s="306">
        <v>951560</v>
      </c>
      <c r="C17" s="306">
        <v>1016650</v>
      </c>
      <c r="D17" s="307">
        <v>867605</v>
      </c>
      <c r="E17" s="963">
        <v>-0.14699999999999999</v>
      </c>
      <c r="F17" s="859">
        <v>-8.7999999999999995E-2</v>
      </c>
    </row>
    <row r="18" spans="1:6" s="88" customFormat="1" ht="14">
      <c r="A18" s="97" t="s">
        <v>699</v>
      </c>
      <c r="B18" s="306">
        <v>353019</v>
      </c>
      <c r="C18" s="306">
        <v>416933</v>
      </c>
      <c r="D18" s="307">
        <v>223284</v>
      </c>
      <c r="E18" s="539">
        <v>-0.46400000000000002</v>
      </c>
      <c r="F18" s="861">
        <v>-0.36799999999999999</v>
      </c>
    </row>
    <row r="19" spans="1:6" s="88" customFormat="1" thickBot="1">
      <c r="A19" s="323" t="s">
        <v>795</v>
      </c>
      <c r="B19" s="439">
        <v>598541</v>
      </c>
      <c r="C19" s="439">
        <v>599717</v>
      </c>
      <c r="D19" s="440">
        <v>644321</v>
      </c>
      <c r="E19" s="541">
        <v>7.3999999999999996E-2</v>
      </c>
      <c r="F19" s="964">
        <v>7.5999999999999998E-2</v>
      </c>
    </row>
    <row r="20" spans="1:6" s="88" customFormat="1" ht="14">
      <c r="B20" s="733"/>
      <c r="C20" s="733"/>
      <c r="D20" s="733"/>
      <c r="E20" s="502"/>
      <c r="F20" s="502"/>
    </row>
    <row r="21" spans="1:6" s="88" customFormat="1" ht="14">
      <c r="B21" s="733"/>
      <c r="C21" s="733"/>
      <c r="D21" s="733"/>
      <c r="E21" s="502"/>
      <c r="F21" s="502"/>
    </row>
    <row r="22" spans="1:6" s="88" customFormat="1" ht="14"/>
    <row r="23" spans="1:6" s="88" customFormat="1" thickBot="1">
      <c r="B23" s="734"/>
      <c r="C23" s="316"/>
      <c r="D23" s="316"/>
      <c r="E23" s="316"/>
    </row>
    <row r="24" spans="1:6" s="88" customFormat="1" thickBot="1">
      <c r="A24" s="735" t="s">
        <v>798</v>
      </c>
      <c r="B24" s="736">
        <v>44256</v>
      </c>
      <c r="C24" s="737" t="s">
        <v>799</v>
      </c>
      <c r="D24" s="736">
        <v>44348</v>
      </c>
      <c r="E24" s="737" t="s">
        <v>799</v>
      </c>
    </row>
    <row r="25" spans="1:6" s="88" customFormat="1" ht="14">
      <c r="A25" s="97" t="s">
        <v>800</v>
      </c>
      <c r="B25" s="68">
        <v>1109</v>
      </c>
      <c r="C25" s="748">
        <v>2.3E-2</v>
      </c>
      <c r="D25" s="68">
        <v>1175</v>
      </c>
      <c r="E25" s="748">
        <v>2.5000000000000001E-2</v>
      </c>
    </row>
    <row r="26" spans="1:6" s="88" customFormat="1" ht="14">
      <c r="A26" s="97" t="s">
        <v>801</v>
      </c>
      <c r="B26" s="67">
        <v>7495</v>
      </c>
      <c r="C26" s="748">
        <v>0.156</v>
      </c>
      <c r="D26" s="67">
        <v>7156</v>
      </c>
      <c r="E26" s="748">
        <v>0.152</v>
      </c>
    </row>
    <row r="27" spans="1:6" s="88" customFormat="1" ht="14">
      <c r="A27" s="97" t="s">
        <v>802</v>
      </c>
      <c r="B27" s="67">
        <v>34377</v>
      </c>
      <c r="C27" s="748">
        <v>0.71299999999999997</v>
      </c>
      <c r="D27" s="67">
        <v>33757</v>
      </c>
      <c r="E27" s="748">
        <v>0.71599999999999997</v>
      </c>
    </row>
    <row r="28" spans="1:6" s="88" customFormat="1" thickBot="1">
      <c r="A28" s="97" t="s">
        <v>803</v>
      </c>
      <c r="B28" s="67">
        <v>5218</v>
      </c>
      <c r="C28" s="748">
        <v>0.108</v>
      </c>
      <c r="D28" s="67">
        <v>5027</v>
      </c>
      <c r="E28" s="748">
        <v>0.107</v>
      </c>
    </row>
    <row r="29" spans="1:6" s="88" customFormat="1" thickBot="1">
      <c r="A29" s="738" t="s">
        <v>804</v>
      </c>
      <c r="B29" s="346">
        <v>48198</v>
      </c>
      <c r="C29" s="969">
        <v>1</v>
      </c>
      <c r="D29" s="346">
        <v>47114</v>
      </c>
      <c r="E29" s="969">
        <v>1</v>
      </c>
    </row>
    <row r="30" spans="1:6" s="88" customFormat="1" ht="14">
      <c r="A30" s="502" t="s">
        <v>805</v>
      </c>
      <c r="B30" s="502"/>
      <c r="C30" s="502"/>
      <c r="D30" s="502"/>
      <c r="E30" s="502"/>
    </row>
    <row r="31" spans="1:6" s="88" customFormat="1" ht="14">
      <c r="A31" s="502"/>
      <c r="B31" s="502"/>
      <c r="C31" s="502"/>
      <c r="D31" s="502"/>
      <c r="E31" s="502"/>
    </row>
    <row r="32" spans="1:6" s="88" customFormat="1" ht="14"/>
    <row r="33" spans="1:7" s="88" customFormat="1" thickBot="1">
      <c r="A33" s="739" t="s">
        <v>806</v>
      </c>
      <c r="B33" s="316"/>
      <c r="C33" s="316"/>
    </row>
    <row r="34" spans="1:7" s="88" customFormat="1" ht="28.15" customHeight="1" thickBot="1">
      <c r="A34" s="739"/>
      <c r="B34" s="773" t="s">
        <v>807</v>
      </c>
      <c r="C34" s="773" t="s">
        <v>808</v>
      </c>
    </row>
    <row r="35" spans="1:7" s="88" customFormat="1" ht="14">
      <c r="A35" s="732" t="s">
        <v>800</v>
      </c>
      <c r="B35" s="967">
        <v>2.1999999999999999E-2</v>
      </c>
      <c r="C35" s="967">
        <v>1.4999999999999999E-2</v>
      </c>
    </row>
    <row r="36" spans="1:7" s="88" customFormat="1" ht="14">
      <c r="A36" s="97" t="s">
        <v>801</v>
      </c>
      <c r="B36" s="967">
        <v>0.155</v>
      </c>
      <c r="C36" s="967">
        <v>9.6000000000000002E-2</v>
      </c>
    </row>
    <row r="37" spans="1:7" s="88" customFormat="1" ht="14">
      <c r="A37" s="97" t="s">
        <v>802</v>
      </c>
      <c r="B37" s="967">
        <v>0.224</v>
      </c>
      <c r="C37" s="967">
        <v>0.27300000000000002</v>
      </c>
    </row>
    <row r="38" spans="1:7" s="88" customFormat="1" thickBot="1">
      <c r="A38" s="323" t="s">
        <v>803</v>
      </c>
      <c r="B38" s="968">
        <v>0.28599999999999998</v>
      </c>
      <c r="C38" s="968">
        <v>0.17199999999999999</v>
      </c>
    </row>
    <row r="39" spans="1:7" s="88" customFormat="1" ht="14"/>
    <row r="40" spans="1:7" s="88" customFormat="1" thickBot="1"/>
    <row r="41" spans="1:7" s="88" customFormat="1" ht="14">
      <c r="A41" s="1788" t="s">
        <v>809</v>
      </c>
      <c r="B41" s="980" t="s">
        <v>810</v>
      </c>
      <c r="C41" s="740" t="s">
        <v>811</v>
      </c>
      <c r="D41" s="981" t="s">
        <v>799</v>
      </c>
      <c r="E41" s="980" t="s">
        <v>810</v>
      </c>
      <c r="F41" s="740" t="s">
        <v>811</v>
      </c>
      <c r="G41" s="981" t="s">
        <v>799</v>
      </c>
    </row>
    <row r="42" spans="1:7" s="88" customFormat="1" thickBot="1">
      <c r="A42" s="1985"/>
      <c r="B42" s="227" t="s">
        <v>32</v>
      </c>
      <c r="C42" s="108" t="s">
        <v>32</v>
      </c>
      <c r="D42" s="551" t="s">
        <v>32</v>
      </c>
      <c r="E42" s="227" t="s">
        <v>33</v>
      </c>
      <c r="F42" s="108" t="s">
        <v>33</v>
      </c>
      <c r="G42" s="551" t="s">
        <v>33</v>
      </c>
    </row>
    <row r="43" spans="1:7" s="88" customFormat="1" ht="16.5">
      <c r="A43" s="304" t="s">
        <v>812</v>
      </c>
      <c r="B43" s="741">
        <v>2357334</v>
      </c>
      <c r="C43" s="109">
        <v>7878727</v>
      </c>
      <c r="D43" s="841">
        <v>0.29899999999999999</v>
      </c>
      <c r="E43" s="742">
        <v>2354819</v>
      </c>
      <c r="F43" s="112">
        <v>7946062</v>
      </c>
      <c r="G43" s="965">
        <v>0.29599999999999999</v>
      </c>
    </row>
    <row r="44" spans="1:7" s="88" customFormat="1" ht="16.5">
      <c r="A44" s="304" t="s">
        <v>813</v>
      </c>
      <c r="B44" s="743" t="s">
        <v>199</v>
      </c>
      <c r="C44" s="109">
        <v>102645</v>
      </c>
      <c r="D44" s="841">
        <v>0</v>
      </c>
      <c r="E44" s="744" t="s">
        <v>199</v>
      </c>
      <c r="F44" s="112">
        <v>71738</v>
      </c>
      <c r="G44" s="965">
        <v>0</v>
      </c>
    </row>
    <row r="45" spans="1:7" s="88" customFormat="1" ht="14">
      <c r="A45" s="304" t="s">
        <v>814</v>
      </c>
      <c r="B45" s="109">
        <v>48198</v>
      </c>
      <c r="C45" s="109">
        <v>160128</v>
      </c>
      <c r="D45" s="841">
        <v>0.30099999999999999</v>
      </c>
      <c r="E45" s="112">
        <v>47114</v>
      </c>
      <c r="F45" s="112">
        <v>158148</v>
      </c>
      <c r="G45" s="965">
        <v>0.29799999999999999</v>
      </c>
    </row>
    <row r="46" spans="1:7" s="88" customFormat="1" ht="16.5">
      <c r="A46" s="304" t="s">
        <v>815</v>
      </c>
      <c r="B46" s="1009">
        <v>959</v>
      </c>
      <c r="C46" s="109">
        <v>3381</v>
      </c>
      <c r="D46" s="841">
        <v>0.28399999999999997</v>
      </c>
      <c r="E46" s="115">
        <v>644</v>
      </c>
      <c r="F46" s="112">
        <v>2172</v>
      </c>
      <c r="G46" s="965">
        <v>0.29599999999999999</v>
      </c>
    </row>
    <row r="47" spans="1:7" s="88" customFormat="1" ht="16.5">
      <c r="A47" s="304" t="s">
        <v>816</v>
      </c>
      <c r="B47" s="109">
        <v>1245</v>
      </c>
      <c r="C47" s="109">
        <v>2956</v>
      </c>
      <c r="D47" s="841">
        <v>0.42099999999999999</v>
      </c>
      <c r="E47" s="112">
        <v>1144</v>
      </c>
      <c r="F47" s="112">
        <v>2666</v>
      </c>
      <c r="G47" s="965">
        <v>0.42899999999999999</v>
      </c>
    </row>
    <row r="48" spans="1:7" s="88" customFormat="1" ht="17" thickBot="1">
      <c r="A48" s="331" t="s">
        <v>817</v>
      </c>
      <c r="B48" s="175">
        <v>1319</v>
      </c>
      <c r="C48" s="175">
        <v>4354</v>
      </c>
      <c r="D48" s="844">
        <v>0.30299999999999999</v>
      </c>
      <c r="E48" s="553">
        <v>1379</v>
      </c>
      <c r="F48" s="553">
        <v>4479</v>
      </c>
      <c r="G48" s="966">
        <v>0.308</v>
      </c>
    </row>
    <row r="49" spans="1:9" s="88" customFormat="1" ht="14">
      <c r="A49" s="745"/>
      <c r="B49" s="316"/>
      <c r="C49" s="316"/>
      <c r="D49" s="316"/>
      <c r="E49" s="316"/>
      <c r="F49" s="316"/>
    </row>
    <row r="50" spans="1:9" s="88" customFormat="1" ht="14">
      <c r="A50" s="1984" t="s">
        <v>818</v>
      </c>
      <c r="B50" s="1984"/>
      <c r="C50" s="1984"/>
      <c r="D50" s="1984"/>
      <c r="E50" s="1984"/>
      <c r="F50" s="1984"/>
    </row>
    <row r="51" spans="1:9" s="88" customFormat="1" ht="14">
      <c r="A51" s="1984" t="s">
        <v>819</v>
      </c>
      <c r="B51" s="1984"/>
      <c r="C51" s="1984"/>
      <c r="D51" s="1984"/>
      <c r="E51" s="1984"/>
      <c r="F51" s="1984"/>
    </row>
    <row r="52" spans="1:9" s="88" customFormat="1" ht="14">
      <c r="A52" s="1984" t="s">
        <v>820</v>
      </c>
      <c r="B52" s="1984"/>
      <c r="C52" s="1984"/>
      <c r="D52" s="1984"/>
      <c r="E52" s="1984"/>
      <c r="F52" s="1984"/>
    </row>
    <row r="53" spans="1:9" s="88" customFormat="1" ht="28.9" customHeight="1">
      <c r="A53" s="1810" t="s">
        <v>821</v>
      </c>
      <c r="B53" s="1810"/>
      <c r="C53" s="1810"/>
      <c r="D53" s="1810"/>
      <c r="E53" s="1810"/>
      <c r="F53" s="1810"/>
    </row>
    <row r="54" spans="1:9" s="88" customFormat="1" ht="14">
      <c r="A54" s="993"/>
      <c r="B54" s="993"/>
      <c r="C54" s="993"/>
      <c r="D54" s="993"/>
      <c r="E54" s="993"/>
      <c r="F54" s="993"/>
    </row>
    <row r="55" spans="1:9">
      <c r="A55" s="1984"/>
      <c r="B55" s="1984"/>
      <c r="C55" s="1984"/>
      <c r="D55" s="1984"/>
      <c r="E55" s="1984"/>
      <c r="F55" s="1984"/>
      <c r="G55" s="999"/>
      <c r="H55" s="8"/>
      <c r="I55" s="8"/>
    </row>
    <row r="56" spans="1:9">
      <c r="G56" s="999"/>
      <c r="H56" s="8"/>
      <c r="I56" s="8"/>
    </row>
    <row r="57" spans="1:9">
      <c r="G57" s="999"/>
      <c r="H57" s="8"/>
      <c r="I57" s="8"/>
    </row>
    <row r="58" spans="1:9">
      <c r="G58" s="999"/>
      <c r="H58" s="8"/>
      <c r="I58" s="8"/>
    </row>
  </sheetData>
  <mergeCells count="11">
    <mergeCell ref="G1:H1"/>
    <mergeCell ref="A55:F55"/>
    <mergeCell ref="A51:F51"/>
    <mergeCell ref="A52:F52"/>
    <mergeCell ref="A53:F53"/>
    <mergeCell ref="A50:F50"/>
    <mergeCell ref="B1:D1"/>
    <mergeCell ref="E1:F1"/>
    <mergeCell ref="B15:D15"/>
    <mergeCell ref="E15:F15"/>
    <mergeCell ref="A41:A42"/>
  </mergeCells>
  <hyperlinks>
    <hyperlink ref="A2" location="Index!A1" display="Back to index" xr:uid="{73C9B3CD-B77C-4582-85C3-137072D9050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9EB9B-557F-4D57-A253-E943F14709E2}">
  <sheetPr>
    <tabColor theme="2" tint="-9.9978637043366805E-2"/>
  </sheetPr>
  <dimension ref="A1:I24"/>
  <sheetViews>
    <sheetView showGridLines="0" workbookViewId="0">
      <pane xSplit="1" topLeftCell="B1" activePane="topRight" state="frozen"/>
      <selection pane="topRight" activeCell="A3" sqref="A3"/>
    </sheetView>
  </sheetViews>
  <sheetFormatPr baseColWidth="10" defaultColWidth="11.453125" defaultRowHeight="14.5"/>
  <cols>
    <col min="1" max="1" width="45.453125" customWidth="1"/>
  </cols>
  <sheetData>
    <row r="1" spans="1:9" s="1" customFormat="1">
      <c r="A1" s="121" t="s">
        <v>127</v>
      </c>
      <c r="B1" s="1747" t="s">
        <v>28</v>
      </c>
      <c r="C1" s="1748"/>
      <c r="D1" s="1749"/>
      <c r="E1" s="1747" t="s">
        <v>29</v>
      </c>
      <c r="F1" s="1748"/>
      <c r="G1" s="1745" t="s">
        <v>917</v>
      </c>
      <c r="H1" s="1746"/>
      <c r="I1" s="1260" t="s">
        <v>29</v>
      </c>
    </row>
    <row r="2" spans="1:9" s="1" customFormat="1">
      <c r="A2" s="122" t="s">
        <v>30</v>
      </c>
      <c r="B2" s="972" t="s">
        <v>31</v>
      </c>
      <c r="C2" s="1004" t="s">
        <v>32</v>
      </c>
      <c r="D2" s="973" t="s">
        <v>33</v>
      </c>
      <c r="E2" s="972" t="s">
        <v>34</v>
      </c>
      <c r="F2" s="1004" t="s">
        <v>35</v>
      </c>
      <c r="G2" s="1370" t="s">
        <v>157</v>
      </c>
      <c r="H2" s="1371" t="s">
        <v>159</v>
      </c>
      <c r="I2" s="1372" t="s">
        <v>918</v>
      </c>
    </row>
    <row r="3" spans="1:9" s="5" customFormat="1" ht="15" thickBot="1">
      <c r="A3" s="123" t="s">
        <v>128</v>
      </c>
      <c r="B3" s="124"/>
      <c r="C3" s="125"/>
      <c r="D3" s="126"/>
      <c r="E3" s="124"/>
      <c r="F3" s="125"/>
      <c r="G3" s="1373"/>
      <c r="H3" s="1374"/>
      <c r="I3" s="1373"/>
    </row>
    <row r="4" spans="1:9">
      <c r="A4" s="127" t="s">
        <v>129</v>
      </c>
      <c r="B4" s="128"/>
      <c r="C4" s="129"/>
      <c r="D4" s="130"/>
      <c r="E4" s="131"/>
      <c r="F4" s="132"/>
      <c r="G4" s="1360"/>
      <c r="H4" s="1361"/>
      <c r="I4" s="1364"/>
    </row>
    <row r="5" spans="1:9">
      <c r="A5" s="133" t="s">
        <v>130</v>
      </c>
      <c r="B5" s="134">
        <v>-528404</v>
      </c>
      <c r="C5" s="135">
        <v>724547</v>
      </c>
      <c r="D5" s="136">
        <v>727577</v>
      </c>
      <c r="E5" s="749">
        <v>4.0000000000000001E-3</v>
      </c>
      <c r="F5" s="137" t="s">
        <v>39</v>
      </c>
      <c r="G5" s="1360">
        <v>-386200</v>
      </c>
      <c r="H5" s="1361">
        <v>1452124</v>
      </c>
      <c r="I5" s="1365" t="s">
        <v>39</v>
      </c>
    </row>
    <row r="6" spans="1:9">
      <c r="A6" s="133" t="s">
        <v>131</v>
      </c>
      <c r="B6" s="134">
        <v>-39583</v>
      </c>
      <c r="C6" s="135">
        <v>11453</v>
      </c>
      <c r="D6" s="136">
        <v>15162</v>
      </c>
      <c r="E6" s="749">
        <v>0.32400000000000001</v>
      </c>
      <c r="F6" s="137" t="s">
        <v>39</v>
      </c>
      <c r="G6" s="1360">
        <v>-32754</v>
      </c>
      <c r="H6" s="1361">
        <v>26615</v>
      </c>
      <c r="I6" s="1365" t="s">
        <v>39</v>
      </c>
    </row>
    <row r="7" spans="1:9">
      <c r="A7" s="127" t="s">
        <v>132</v>
      </c>
      <c r="B7" s="138"/>
      <c r="C7" s="116"/>
      <c r="D7" s="139"/>
      <c r="E7" s="749"/>
      <c r="F7" s="140"/>
      <c r="G7" s="1352"/>
      <c r="H7" s="1353"/>
      <c r="I7" s="1365"/>
    </row>
    <row r="8" spans="1:9" ht="17">
      <c r="A8" s="133" t="s">
        <v>133</v>
      </c>
      <c r="B8" s="134">
        <v>-271439</v>
      </c>
      <c r="C8" s="135">
        <v>13738</v>
      </c>
      <c r="D8" s="136">
        <v>54058</v>
      </c>
      <c r="E8" s="749">
        <v>2.9350000000000001</v>
      </c>
      <c r="F8" s="137" t="s">
        <v>39</v>
      </c>
      <c r="G8" s="1360">
        <v>-238113</v>
      </c>
      <c r="H8" s="1361">
        <v>67796</v>
      </c>
      <c r="I8" s="1365" t="s">
        <v>39</v>
      </c>
    </row>
    <row r="9" spans="1:9">
      <c r="A9" s="133" t="s">
        <v>134</v>
      </c>
      <c r="B9" s="134">
        <v>-14096</v>
      </c>
      <c r="C9" s="135">
        <v>1358</v>
      </c>
      <c r="D9" s="136">
        <v>5202</v>
      </c>
      <c r="E9" s="749">
        <v>2.83</v>
      </c>
      <c r="F9" s="140" t="s">
        <v>39</v>
      </c>
      <c r="G9" s="1360">
        <v>-16461</v>
      </c>
      <c r="H9" s="1361">
        <v>6561</v>
      </c>
      <c r="I9" s="1365" t="s">
        <v>39</v>
      </c>
    </row>
    <row r="10" spans="1:9">
      <c r="A10" s="127" t="s">
        <v>135</v>
      </c>
      <c r="B10" s="138"/>
      <c r="C10" s="116"/>
      <c r="D10" s="139"/>
      <c r="E10" s="749"/>
      <c r="F10" s="140"/>
      <c r="G10" s="1352"/>
      <c r="H10" s="1353"/>
      <c r="I10" s="1366"/>
    </row>
    <row r="11" spans="1:9" ht="17">
      <c r="A11" s="133" t="s">
        <v>136</v>
      </c>
      <c r="B11" s="134">
        <v>99686</v>
      </c>
      <c r="C11" s="135">
        <v>-95573</v>
      </c>
      <c r="D11" s="136">
        <v>-158052</v>
      </c>
      <c r="E11" s="749">
        <v>0.65400000000000003</v>
      </c>
      <c r="F11" s="140" t="s">
        <v>39</v>
      </c>
      <c r="G11" s="1360">
        <v>198347</v>
      </c>
      <c r="H11" s="1361">
        <v>-253625</v>
      </c>
      <c r="I11" s="1365" t="s">
        <v>39</v>
      </c>
    </row>
    <row r="12" spans="1:9">
      <c r="A12" s="133" t="s">
        <v>137</v>
      </c>
      <c r="B12" s="134">
        <v>51232</v>
      </c>
      <c r="C12" s="135">
        <v>34596</v>
      </c>
      <c r="D12" s="136">
        <v>44301</v>
      </c>
      <c r="E12" s="749">
        <v>0.28100000000000003</v>
      </c>
      <c r="F12" s="750">
        <v>-0.13500000000000001</v>
      </c>
      <c r="G12" s="1360">
        <v>47153</v>
      </c>
      <c r="H12" s="1361">
        <v>78897</v>
      </c>
      <c r="I12" s="1367">
        <v>0.67300000000000004</v>
      </c>
    </row>
    <row r="13" spans="1:9">
      <c r="A13" s="127" t="s">
        <v>138</v>
      </c>
      <c r="B13" s="138"/>
      <c r="C13" s="116"/>
      <c r="D13" s="139"/>
      <c r="E13" s="749"/>
      <c r="F13" s="750"/>
      <c r="G13" s="1352"/>
      <c r="H13" s="1353"/>
      <c r="I13" s="1365"/>
    </row>
    <row r="14" spans="1:9">
      <c r="A14" s="133" t="s">
        <v>139</v>
      </c>
      <c r="B14" s="134">
        <v>15616</v>
      </c>
      <c r="C14" s="135">
        <v>11377</v>
      </c>
      <c r="D14" s="136">
        <v>19071</v>
      </c>
      <c r="E14" s="749">
        <v>0.67600000000000005</v>
      </c>
      <c r="F14" s="750">
        <v>0.221</v>
      </c>
      <c r="G14" s="1360">
        <v>15975</v>
      </c>
      <c r="H14" s="1361">
        <v>30448</v>
      </c>
      <c r="I14" s="1367">
        <v>0.90600000000000003</v>
      </c>
    </row>
    <row r="15" spans="1:9">
      <c r="A15" s="133" t="s">
        <v>140</v>
      </c>
      <c r="B15" s="134">
        <v>127105</v>
      </c>
      <c r="C15" s="135">
        <v>25324</v>
      </c>
      <c r="D15" s="136">
        <v>45372</v>
      </c>
      <c r="E15" s="749">
        <v>0.79200000000000004</v>
      </c>
      <c r="F15" s="750">
        <v>-0.64300000000000002</v>
      </c>
      <c r="G15" s="1360">
        <v>126593</v>
      </c>
      <c r="H15" s="1361">
        <v>70696</v>
      </c>
      <c r="I15" s="1367">
        <v>-0.442</v>
      </c>
    </row>
    <row r="16" spans="1:9" s="3" customFormat="1" ht="17" thickBot="1">
      <c r="A16" s="141" t="s">
        <v>141</v>
      </c>
      <c r="B16" s="142">
        <v>-60507</v>
      </c>
      <c r="C16" s="143">
        <v>-66022</v>
      </c>
      <c r="D16" s="144">
        <v>-53222</v>
      </c>
      <c r="E16" s="780">
        <v>-0.19400000000000001</v>
      </c>
      <c r="F16" s="782">
        <v>-0.12</v>
      </c>
      <c r="G16" s="1360">
        <v>-125656</v>
      </c>
      <c r="H16" s="1361">
        <v>-119244</v>
      </c>
      <c r="I16" s="1368">
        <v>-5.0999999999999997E-2</v>
      </c>
    </row>
    <row r="17" spans="1:9" s="3" customFormat="1" ht="15" thickBot="1">
      <c r="A17" s="141" t="s">
        <v>142</v>
      </c>
      <c r="B17" s="146">
        <v>-620390</v>
      </c>
      <c r="C17" s="147">
        <v>660798</v>
      </c>
      <c r="D17" s="148">
        <v>699469</v>
      </c>
      <c r="E17" s="781">
        <v>5.8999999999999997E-2</v>
      </c>
      <c r="F17" s="149" t="s">
        <v>39</v>
      </c>
      <c r="G17" s="1362">
        <v>-411116</v>
      </c>
      <c r="H17" s="1363">
        <v>1360267</v>
      </c>
      <c r="I17" s="1369">
        <v>-4.3090000000000002</v>
      </c>
    </row>
    <row r="18" spans="1:9">
      <c r="A18" s="88"/>
      <c r="B18" s="88"/>
      <c r="C18" s="88"/>
      <c r="D18" s="88"/>
      <c r="E18" s="88"/>
      <c r="F18" s="88"/>
    </row>
    <row r="19" spans="1:9">
      <c r="A19" s="88"/>
      <c r="B19" s="88"/>
      <c r="C19" s="88"/>
      <c r="D19" s="88"/>
      <c r="E19" s="88"/>
      <c r="F19" s="88"/>
    </row>
    <row r="20" spans="1:9">
      <c r="A20" s="1001" t="s">
        <v>143</v>
      </c>
      <c r="B20" s="1001"/>
      <c r="C20" s="1001"/>
      <c r="D20" s="1001"/>
      <c r="E20" s="1001"/>
      <c r="F20" s="88"/>
    </row>
    <row r="21" spans="1:9">
      <c r="A21" s="1001" t="s">
        <v>144</v>
      </c>
      <c r="B21" s="1001"/>
      <c r="C21" s="1001"/>
      <c r="D21" s="1001"/>
      <c r="E21" s="1001"/>
      <c r="F21" s="88"/>
    </row>
    <row r="22" spans="1:9">
      <c r="A22" s="1001" t="s">
        <v>145</v>
      </c>
      <c r="B22" s="1001"/>
      <c r="C22" s="1001"/>
      <c r="D22" s="1001"/>
      <c r="E22" s="1001"/>
      <c r="F22" s="88"/>
    </row>
    <row r="23" spans="1:9">
      <c r="A23" s="1001" t="s">
        <v>146</v>
      </c>
      <c r="B23" s="1001"/>
      <c r="C23" s="1001"/>
      <c r="D23" s="1001"/>
      <c r="E23" s="1001"/>
      <c r="F23" s="88"/>
    </row>
    <row r="24" spans="1:9">
      <c r="A24" s="1001" t="s">
        <v>147</v>
      </c>
    </row>
  </sheetData>
  <mergeCells count="3">
    <mergeCell ref="G1:H1"/>
    <mergeCell ref="B1:D1"/>
    <mergeCell ref="E1:F1"/>
  </mergeCells>
  <hyperlinks>
    <hyperlink ref="A3" location="Index!A1" display="Back to index" xr:uid="{2B6CDD60-4720-A245-8788-A99638D7606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BF3A1-86B6-4EB2-8FEE-F0BD0484DD7B}">
  <sheetPr>
    <tabColor theme="2" tint="-9.9978637043366805E-2"/>
  </sheetPr>
  <dimension ref="A1:G21"/>
  <sheetViews>
    <sheetView showGridLines="0" zoomScale="80" zoomScaleNormal="80" workbookViewId="0">
      <pane xSplit="1" topLeftCell="B1" activePane="topRight" state="frozen"/>
      <selection pane="topRight" activeCell="F16" sqref="E16:F16"/>
    </sheetView>
  </sheetViews>
  <sheetFormatPr baseColWidth="10" defaultColWidth="11.453125" defaultRowHeight="14.5"/>
  <cols>
    <col min="1" max="1" width="45.54296875" customWidth="1"/>
  </cols>
  <sheetData>
    <row r="1" spans="1:7" s="7" customFormat="1" ht="14.5" customHeight="1">
      <c r="A1" s="1357" t="s">
        <v>62</v>
      </c>
      <c r="B1" s="1751" t="s">
        <v>28</v>
      </c>
      <c r="C1" s="1752"/>
      <c r="D1" s="1753"/>
      <c r="E1" s="1745" t="s">
        <v>917</v>
      </c>
      <c r="F1" s="1754"/>
      <c r="G1" s="1372"/>
    </row>
    <row r="2" spans="1:7" s="7" customFormat="1" ht="14">
      <c r="A2" s="727"/>
      <c r="B2" s="972" t="s">
        <v>31</v>
      </c>
      <c r="C2" s="1004" t="s">
        <v>32</v>
      </c>
      <c r="D2" s="973" t="s">
        <v>33</v>
      </c>
      <c r="E2" s="1370" t="s">
        <v>157</v>
      </c>
      <c r="F2" s="1377" t="s">
        <v>159</v>
      </c>
      <c r="G2" s="1372"/>
    </row>
    <row r="3" spans="1:7" s="12" customFormat="1" thickBot="1">
      <c r="A3" s="123" t="s">
        <v>128</v>
      </c>
      <c r="B3" s="124"/>
      <c r="C3" s="125"/>
      <c r="D3" s="126"/>
      <c r="E3" s="1373"/>
      <c r="F3" s="1374"/>
      <c r="G3" s="1374"/>
    </row>
    <row r="4" spans="1:7">
      <c r="A4" s="150" t="s">
        <v>129</v>
      </c>
      <c r="B4" s="775"/>
      <c r="C4" s="132"/>
      <c r="D4" s="151"/>
      <c r="E4" s="1098"/>
      <c r="F4" s="1098"/>
    </row>
    <row r="5" spans="1:7">
      <c r="A5" s="152" t="s">
        <v>130</v>
      </c>
      <c r="B5" s="746">
        <v>-0.13600000000000001</v>
      </c>
      <c r="C5" s="747">
        <v>0.184</v>
      </c>
      <c r="D5" s="748">
        <v>0.18099999999999999</v>
      </c>
      <c r="E5" s="1735">
        <v>-0.05</v>
      </c>
      <c r="F5" s="1735">
        <v>0.18099999999999999</v>
      </c>
    </row>
    <row r="6" spans="1:7">
      <c r="A6" s="152" t="s">
        <v>131</v>
      </c>
      <c r="B6" s="749">
        <v>-0.22500000000000001</v>
      </c>
      <c r="C6" s="750">
        <v>6.5000000000000002E-2</v>
      </c>
      <c r="D6" s="751">
        <v>8.2000000000000003E-2</v>
      </c>
      <c r="E6" s="1735">
        <v>-9.0999999999999998E-2</v>
      </c>
      <c r="F6" s="1735">
        <v>7.2999999999999995E-2</v>
      </c>
    </row>
    <row r="7" spans="1:7">
      <c r="A7" s="153" t="s">
        <v>132</v>
      </c>
      <c r="B7" s="752"/>
      <c r="C7" s="753"/>
      <c r="D7" s="754"/>
      <c r="E7" s="1735"/>
      <c r="F7" s="1735"/>
    </row>
    <row r="8" spans="1:7" ht="17">
      <c r="A8" s="154" t="s">
        <v>148</v>
      </c>
      <c r="B8" s="749">
        <v>-0.56000000000000005</v>
      </c>
      <c r="C8" s="750">
        <v>2.7E-2</v>
      </c>
      <c r="D8" s="751">
        <v>0.10299999999999999</v>
      </c>
      <c r="E8" s="1735">
        <v>-0.248</v>
      </c>
      <c r="F8" s="1735">
        <v>6.5000000000000002E-2</v>
      </c>
    </row>
    <row r="9" spans="1:7">
      <c r="A9" s="155" t="s">
        <v>134</v>
      </c>
      <c r="B9" s="749">
        <v>-0.20100000000000001</v>
      </c>
      <c r="C9" s="750">
        <v>6.9000000000000006E-2</v>
      </c>
      <c r="D9" s="751">
        <v>6.9000000000000006E-2</v>
      </c>
      <c r="E9" s="1735">
        <v>-0.107</v>
      </c>
      <c r="F9" s="1735">
        <v>4.2000000000000003E-2</v>
      </c>
    </row>
    <row r="10" spans="1:7">
      <c r="A10" s="156" t="s">
        <v>135</v>
      </c>
      <c r="B10" s="749"/>
      <c r="C10" s="750"/>
      <c r="D10" s="751"/>
      <c r="E10" s="1735"/>
      <c r="F10" s="1735"/>
    </row>
    <row r="11" spans="1:7" ht="17">
      <c r="A11" s="152" t="s">
        <v>149</v>
      </c>
      <c r="B11" s="749">
        <v>0.14499999999999999</v>
      </c>
      <c r="C11" s="750">
        <v>-0.14399999999999999</v>
      </c>
      <c r="D11" s="751">
        <v>-0.28199999999999997</v>
      </c>
      <c r="E11" s="1735">
        <v>0.14199999999999999</v>
      </c>
      <c r="F11" s="1735">
        <v>-0.2</v>
      </c>
    </row>
    <row r="12" spans="1:7">
      <c r="A12" s="152" t="s">
        <v>150</v>
      </c>
      <c r="B12" s="749">
        <v>0.35799999999999998</v>
      </c>
      <c r="C12" s="750">
        <v>0.21299999999999999</v>
      </c>
      <c r="D12" s="751">
        <v>0.28499999999999998</v>
      </c>
      <c r="E12" s="1735">
        <v>0.14499999999999999</v>
      </c>
      <c r="F12" s="1735">
        <v>0.23499999999999999</v>
      </c>
    </row>
    <row r="13" spans="1:7">
      <c r="A13" s="157" t="s">
        <v>138</v>
      </c>
      <c r="B13" s="749"/>
      <c r="C13" s="750"/>
      <c r="D13" s="751"/>
      <c r="E13" s="1735"/>
      <c r="F13" s="1735"/>
    </row>
    <row r="14" spans="1:7">
      <c r="A14" s="152" t="s">
        <v>139</v>
      </c>
      <c r="B14" s="755">
        <v>0.10199999999999999</v>
      </c>
      <c r="C14" s="756">
        <v>6.2E-2</v>
      </c>
      <c r="D14" s="757">
        <v>9.7000000000000003E-2</v>
      </c>
      <c r="E14" s="1735">
        <v>4.9000000000000002E-2</v>
      </c>
      <c r="F14" s="1735">
        <v>8.3000000000000004E-2</v>
      </c>
    </row>
    <row r="15" spans="1:7" s="3" customFormat="1" ht="15" thickBot="1">
      <c r="A15" s="158" t="s">
        <v>151</v>
      </c>
      <c r="B15" s="758">
        <v>0.73499999999999999</v>
      </c>
      <c r="C15" s="759">
        <v>0.11</v>
      </c>
      <c r="D15" s="760">
        <v>0.189</v>
      </c>
      <c r="E15" s="1736">
        <v>0.34300000000000003</v>
      </c>
      <c r="F15" s="1736">
        <v>0.14799999999999999</v>
      </c>
    </row>
    <row r="16" spans="1:7" s="15" customFormat="1" ht="15" thickBot="1">
      <c r="A16" s="159" t="s">
        <v>152</v>
      </c>
      <c r="B16" s="761">
        <v>-0.107</v>
      </c>
      <c r="C16" s="762">
        <v>0.107</v>
      </c>
      <c r="D16" s="763">
        <v>0.113</v>
      </c>
      <c r="E16" s="1737">
        <v>-3.3000000000000002E-2</v>
      </c>
      <c r="F16" s="1737">
        <v>0.109</v>
      </c>
    </row>
    <row r="17" spans="1:3">
      <c r="A17" s="88"/>
      <c r="B17" s="88"/>
      <c r="C17" s="88"/>
    </row>
    <row r="18" spans="1:3">
      <c r="A18" s="88"/>
      <c r="B18" s="88"/>
      <c r="C18" s="88"/>
    </row>
    <row r="19" spans="1:3" ht="15" customHeight="1">
      <c r="A19" s="1001" t="s">
        <v>153</v>
      </c>
      <c r="B19" s="996"/>
      <c r="C19" s="996"/>
    </row>
    <row r="20" spans="1:3">
      <c r="A20" s="1001" t="s">
        <v>154</v>
      </c>
      <c r="B20" s="996"/>
      <c r="C20" s="996"/>
    </row>
    <row r="21" spans="1:3">
      <c r="A21" s="1750"/>
      <c r="B21" s="1750"/>
      <c r="C21" s="1750"/>
    </row>
  </sheetData>
  <mergeCells count="3">
    <mergeCell ref="A21:C21"/>
    <mergeCell ref="B1:D1"/>
    <mergeCell ref="E1:F1"/>
  </mergeCells>
  <hyperlinks>
    <hyperlink ref="A3" location="Index!A1" display="Back to index" xr:uid="{7D72A362-CA48-5849-A9BB-2B894B1ED423}"/>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B6280-6043-444A-A3F2-B9E93273D7AD}">
  <sheetPr>
    <tabColor theme="2" tint="-9.9978637043366805E-2"/>
  </sheetPr>
  <dimension ref="A1:F23"/>
  <sheetViews>
    <sheetView showGridLines="0" zoomScale="80" zoomScaleNormal="80" workbookViewId="0">
      <pane xSplit="1" topLeftCell="B1" activePane="topRight" state="frozen"/>
      <selection pane="topRight" activeCell="A21" sqref="A21"/>
    </sheetView>
  </sheetViews>
  <sheetFormatPr baseColWidth="10" defaultColWidth="11.453125" defaultRowHeight="14.5"/>
  <cols>
    <col min="1" max="1" width="67.453125" customWidth="1"/>
    <col min="2" max="4" width="14.453125" customWidth="1"/>
    <col min="5" max="5" width="11.7265625" bestFit="1" customWidth="1"/>
    <col min="6" max="6" width="11.54296875" bestFit="1" customWidth="1"/>
  </cols>
  <sheetData>
    <row r="1" spans="1:6" s="7" customFormat="1" ht="15" customHeight="1">
      <c r="A1" s="160" t="s">
        <v>155</v>
      </c>
      <c r="B1" s="1747" t="s">
        <v>156</v>
      </c>
      <c r="C1" s="1748"/>
      <c r="D1" s="1749"/>
      <c r="E1" s="1747" t="s">
        <v>29</v>
      </c>
      <c r="F1" s="1748"/>
    </row>
    <row r="2" spans="1:6" s="7" customFormat="1" ht="14">
      <c r="A2" s="161" t="s">
        <v>30</v>
      </c>
      <c r="B2" s="162" t="s">
        <v>157</v>
      </c>
      <c r="C2" s="163" t="s">
        <v>158</v>
      </c>
      <c r="D2" s="783" t="s">
        <v>159</v>
      </c>
      <c r="E2" s="972" t="s">
        <v>34</v>
      </c>
      <c r="F2" s="1004" t="s">
        <v>35</v>
      </c>
    </row>
    <row r="3" spans="1:6" s="12" customFormat="1" thickBot="1">
      <c r="A3" s="123" t="s">
        <v>128</v>
      </c>
      <c r="B3" s="124"/>
      <c r="C3" s="125"/>
      <c r="D3" s="126"/>
      <c r="E3" s="124"/>
      <c r="F3" s="125"/>
    </row>
    <row r="4" spans="1:6" ht="16.5">
      <c r="A4" s="165" t="s">
        <v>160</v>
      </c>
      <c r="B4" s="166">
        <v>29425115</v>
      </c>
      <c r="C4" s="167">
        <v>31831948</v>
      </c>
      <c r="D4" s="168">
        <v>29058684</v>
      </c>
      <c r="E4" s="815">
        <v>-8.6999999999999994E-2</v>
      </c>
      <c r="F4" s="816">
        <v>-1.2E-2</v>
      </c>
    </row>
    <row r="5" spans="1:6">
      <c r="A5" s="165" t="s">
        <v>161</v>
      </c>
      <c r="B5" s="169">
        <v>5403</v>
      </c>
      <c r="C5" s="109">
        <v>63301</v>
      </c>
      <c r="D5" s="170">
        <v>16790</v>
      </c>
      <c r="E5" s="817">
        <v>-0.73499999999999999</v>
      </c>
      <c r="F5" s="818">
        <v>2.1080000000000001</v>
      </c>
    </row>
    <row r="6" spans="1:6">
      <c r="A6" s="165" t="s">
        <v>833</v>
      </c>
      <c r="B6" s="171">
        <v>41637044</v>
      </c>
      <c r="C6" s="172">
        <v>59412732</v>
      </c>
      <c r="D6" s="172">
        <v>54772644</v>
      </c>
      <c r="E6" s="819">
        <v>-7.8099219541023612E-2</v>
      </c>
      <c r="F6" s="820">
        <v>0.3154786876801341</v>
      </c>
    </row>
    <row r="7" spans="1:6">
      <c r="A7" s="165" t="s">
        <v>162</v>
      </c>
      <c r="B7" s="171">
        <v>2920789</v>
      </c>
      <c r="C7" s="172">
        <v>1769690</v>
      </c>
      <c r="D7" s="172">
        <v>1616654</v>
      </c>
      <c r="E7" s="819">
        <v>-8.5999999999999993E-2</v>
      </c>
      <c r="F7" s="820">
        <v>-0.44700000000000001</v>
      </c>
    </row>
    <row r="8" spans="1:6">
      <c r="A8" s="165" t="s">
        <v>163</v>
      </c>
      <c r="B8" s="171">
        <v>662634</v>
      </c>
      <c r="C8" s="172">
        <v>888420</v>
      </c>
      <c r="D8" s="172">
        <v>921851</v>
      </c>
      <c r="E8" s="819">
        <v>3.7999999999999999E-2</v>
      </c>
      <c r="F8" s="820">
        <v>0.39100000000000001</v>
      </c>
    </row>
    <row r="9" spans="1:6" s="3" customFormat="1" ht="15" thickBot="1">
      <c r="A9" s="173" t="s">
        <v>202</v>
      </c>
      <c r="B9" s="174">
        <v>132741720</v>
      </c>
      <c r="C9" s="175">
        <v>137031239</v>
      </c>
      <c r="D9" s="176">
        <v>143091752</v>
      </c>
      <c r="E9" s="817">
        <v>4.3999999999999997E-2</v>
      </c>
      <c r="F9" s="818">
        <v>7.8E-2</v>
      </c>
    </row>
    <row r="10" spans="1:6" s="15" customFormat="1" ht="15" thickBot="1">
      <c r="A10" s="177" t="s">
        <v>832</v>
      </c>
      <c r="B10" s="178">
        <v>207392705</v>
      </c>
      <c r="C10" s="179">
        <v>230997330</v>
      </c>
      <c r="D10" s="179">
        <v>229478375</v>
      </c>
      <c r="E10" s="821">
        <v>-7.0000000000000001E-3</v>
      </c>
      <c r="F10" s="822">
        <v>0.106</v>
      </c>
    </row>
    <row r="11" spans="1:6">
      <c r="A11" s="88"/>
      <c r="B11" s="580"/>
      <c r="C11" s="580"/>
      <c r="D11" s="580"/>
      <c r="E11" s="88"/>
    </row>
    <row r="12" spans="1:6" s="3" customFormat="1" ht="15" thickBot="1">
      <c r="A12" s="145"/>
      <c r="B12" s="145"/>
      <c r="C12" s="145"/>
      <c r="D12" s="145"/>
      <c r="E12" s="145"/>
    </row>
    <row r="13" spans="1:6" s="1" customFormat="1">
      <c r="A13" s="160" t="s">
        <v>164</v>
      </c>
      <c r="B13" s="1755" t="s">
        <v>156</v>
      </c>
      <c r="C13" s="1756"/>
      <c r="D13" s="1757"/>
      <c r="E13" s="1755" t="s">
        <v>29</v>
      </c>
      <c r="F13" s="1756"/>
    </row>
    <row r="14" spans="1:6" s="1" customFormat="1">
      <c r="A14" s="161" t="s">
        <v>30</v>
      </c>
      <c r="B14" s="162" t="s">
        <v>157</v>
      </c>
      <c r="C14" s="163" t="s">
        <v>158</v>
      </c>
      <c r="D14" s="164" t="s">
        <v>159</v>
      </c>
      <c r="E14" s="972" t="s">
        <v>34</v>
      </c>
      <c r="F14" s="1004" t="s">
        <v>35</v>
      </c>
    </row>
    <row r="15" spans="1:6" s="5" customFormat="1" ht="15" thickBot="1">
      <c r="A15" s="123" t="s">
        <v>128</v>
      </c>
      <c r="B15" s="124"/>
      <c r="C15" s="125"/>
      <c r="D15" s="126"/>
      <c r="E15" s="124"/>
      <c r="F15" s="125"/>
    </row>
    <row r="16" spans="1:6">
      <c r="A16" s="180" t="s">
        <v>834</v>
      </c>
      <c r="B16" s="181">
        <v>5118994</v>
      </c>
      <c r="C16" s="182">
        <v>8083128</v>
      </c>
      <c r="D16" s="183">
        <v>6791288</v>
      </c>
      <c r="E16" s="823">
        <v>-0.16</v>
      </c>
      <c r="F16" s="824">
        <v>0.32700000000000001</v>
      </c>
    </row>
    <row r="17" spans="1:6">
      <c r="A17" s="165" t="s">
        <v>654</v>
      </c>
      <c r="B17" s="184">
        <v>32213665</v>
      </c>
      <c r="C17" s="112">
        <v>45681969</v>
      </c>
      <c r="D17" s="185">
        <v>40273400</v>
      </c>
      <c r="E17" s="825">
        <v>-0.11799999999999999</v>
      </c>
      <c r="F17" s="826">
        <v>0.25</v>
      </c>
    </row>
    <row r="18" spans="1:6" s="3" customFormat="1" ht="15" thickBot="1">
      <c r="A18" s="186" t="s">
        <v>165</v>
      </c>
      <c r="B18" s="187">
        <v>4304385</v>
      </c>
      <c r="C18" s="188">
        <v>5647635</v>
      </c>
      <c r="D18" s="189">
        <v>7707956</v>
      </c>
      <c r="E18" s="827">
        <v>0.36499999999999999</v>
      </c>
      <c r="F18" s="828">
        <v>0.79100000000000004</v>
      </c>
    </row>
    <row r="19" spans="1:6" s="15" customFormat="1" ht="15" thickBot="1">
      <c r="A19" s="177" t="s">
        <v>833</v>
      </c>
      <c r="B19" s="190">
        <v>41637044</v>
      </c>
      <c r="C19" s="191">
        <v>59412732</v>
      </c>
      <c r="D19" s="191">
        <v>54772644</v>
      </c>
      <c r="E19" s="829">
        <v>-7.8099219541023612E-2</v>
      </c>
      <c r="F19" s="830">
        <v>0.3154786876801341</v>
      </c>
    </row>
    <row r="20" spans="1:6">
      <c r="A20" s="88"/>
      <c r="B20" s="580"/>
      <c r="C20" s="580"/>
      <c r="D20" s="580"/>
      <c r="E20" s="88"/>
    </row>
    <row r="21" spans="1:6">
      <c r="A21" s="88" t="s">
        <v>166</v>
      </c>
      <c r="B21" s="88"/>
      <c r="C21" s="88"/>
      <c r="D21" s="88"/>
      <c r="E21" s="88"/>
    </row>
    <row r="22" spans="1:6">
      <c r="B22" s="88"/>
      <c r="C22" s="88"/>
      <c r="D22" s="88"/>
      <c r="E22" s="88"/>
    </row>
    <row r="23" spans="1:6">
      <c r="A23" s="88"/>
      <c r="B23" s="88"/>
      <c r="C23" s="88"/>
      <c r="E23" s="88"/>
    </row>
  </sheetData>
  <mergeCells count="4">
    <mergeCell ref="E13:F13"/>
    <mergeCell ref="B1:D1"/>
    <mergeCell ref="B13:D13"/>
    <mergeCell ref="E1:F1"/>
  </mergeCells>
  <hyperlinks>
    <hyperlink ref="A3" location="Index!A1" display="Back to index" xr:uid="{2FA3BF34-9B0C-4528-A1C4-97C33013E3F0}"/>
    <hyperlink ref="A15" location="Index!A1" display="Back to index" xr:uid="{2F61BDC0-D79D-4625-9EB2-84559F6AAF25}"/>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D6472-3678-41D4-864C-EA642F30DC1F}">
  <sheetPr>
    <tabColor theme="2" tint="-9.9978637043366805E-2"/>
  </sheetPr>
  <dimension ref="A1:R53"/>
  <sheetViews>
    <sheetView showGridLines="0" zoomScale="60" zoomScaleNormal="60" workbookViewId="0">
      <pane xSplit="1" topLeftCell="B1" activePane="topRight" state="frozen"/>
      <selection pane="topRight" activeCell="A31" sqref="A31"/>
    </sheetView>
  </sheetViews>
  <sheetFormatPr baseColWidth="10" defaultColWidth="11.453125" defaultRowHeight="14.5"/>
  <cols>
    <col min="1" max="1" width="55.453125" customWidth="1"/>
  </cols>
  <sheetData>
    <row r="1" spans="1:15" s="102" customFormat="1" ht="16.5" customHeight="1">
      <c r="A1" s="1767" t="s">
        <v>959</v>
      </c>
      <c r="B1" s="1755" t="s">
        <v>167</v>
      </c>
      <c r="C1" s="1756"/>
      <c r="D1" s="1756"/>
      <c r="E1" s="1756"/>
      <c r="F1" s="1756"/>
      <c r="G1" s="1757"/>
      <c r="H1" s="1769" t="s">
        <v>29</v>
      </c>
      <c r="I1" s="1770"/>
      <c r="J1" s="1758" t="s">
        <v>29</v>
      </c>
      <c r="K1" s="1759"/>
      <c r="L1" s="1760" t="s">
        <v>168</v>
      </c>
      <c r="M1" s="1761"/>
      <c r="N1" s="1761"/>
      <c r="O1" s="1378"/>
    </row>
    <row r="2" spans="1:15" s="102" customFormat="1" ht="17">
      <c r="A2" s="1768"/>
      <c r="B2" s="1763" t="s">
        <v>169</v>
      </c>
      <c r="C2" s="1764"/>
      <c r="D2" s="1764"/>
      <c r="E2" s="1782" t="s">
        <v>170</v>
      </c>
      <c r="F2" s="1782"/>
      <c r="G2" s="1783"/>
      <c r="H2" s="1771"/>
      <c r="I2" s="1772"/>
      <c r="J2" s="1758" t="s">
        <v>170</v>
      </c>
      <c r="K2" s="1759"/>
      <c r="L2" s="1758"/>
      <c r="M2" s="1762"/>
      <c r="N2" s="1762"/>
      <c r="O2" s="1379" t="s">
        <v>170</v>
      </c>
    </row>
    <row r="3" spans="1:15" s="102" customFormat="1">
      <c r="A3" s="1768"/>
      <c r="B3" s="989"/>
      <c r="C3" s="774"/>
      <c r="D3" s="774"/>
      <c r="E3" s="774"/>
      <c r="F3" s="1004"/>
      <c r="G3" s="973"/>
      <c r="H3" s="984"/>
      <c r="I3" s="985"/>
      <c r="J3" s="984"/>
      <c r="K3" s="985"/>
      <c r="L3" s="987"/>
      <c r="M3" s="988"/>
      <c r="N3" s="988"/>
      <c r="O3" s="1380"/>
    </row>
    <row r="4" spans="1:15" s="103" customFormat="1" thickBot="1">
      <c r="A4" s="123" t="s">
        <v>128</v>
      </c>
      <c r="B4" s="192" t="s">
        <v>31</v>
      </c>
      <c r="C4" s="193" t="s">
        <v>32</v>
      </c>
      <c r="D4" s="193" t="s">
        <v>33</v>
      </c>
      <c r="E4" s="193" t="s">
        <v>31</v>
      </c>
      <c r="F4" s="193" t="s">
        <v>32</v>
      </c>
      <c r="G4" s="194" t="s">
        <v>33</v>
      </c>
      <c r="H4" s="195" t="s">
        <v>34</v>
      </c>
      <c r="I4" s="194" t="s">
        <v>35</v>
      </c>
      <c r="J4" s="195" t="s">
        <v>34</v>
      </c>
      <c r="K4" s="194" t="s">
        <v>35</v>
      </c>
      <c r="L4" s="192" t="s">
        <v>31</v>
      </c>
      <c r="M4" s="193" t="s">
        <v>32</v>
      </c>
      <c r="N4" s="193" t="s">
        <v>33</v>
      </c>
      <c r="O4" s="193" t="s">
        <v>33</v>
      </c>
    </row>
    <row r="5" spans="1:15" s="88" customFormat="1" ht="14">
      <c r="A5" s="196" t="s">
        <v>171</v>
      </c>
      <c r="B5" s="197">
        <v>106610</v>
      </c>
      <c r="C5" s="198">
        <v>111969</v>
      </c>
      <c r="D5" s="198">
        <v>114614</v>
      </c>
      <c r="E5" s="198">
        <v>99218</v>
      </c>
      <c r="F5" s="198">
        <v>90319</v>
      </c>
      <c r="G5" s="199">
        <v>93595</v>
      </c>
      <c r="H5" s="785">
        <v>2.4E-2</v>
      </c>
      <c r="I5" s="786">
        <v>7.4999999999999997E-2</v>
      </c>
      <c r="J5" s="787">
        <v>3.5999999999999997E-2</v>
      </c>
      <c r="K5" s="788">
        <v>-5.7000000000000002E-2</v>
      </c>
      <c r="L5" s="787">
        <v>0.82899999999999996</v>
      </c>
      <c r="M5" s="789">
        <v>0.81899999999999995</v>
      </c>
      <c r="N5" s="789">
        <v>0.82</v>
      </c>
      <c r="O5" s="1381">
        <v>0.80700000000000005</v>
      </c>
    </row>
    <row r="6" spans="1:15" s="88" customFormat="1" ht="14">
      <c r="A6" s="200" t="s">
        <v>172</v>
      </c>
      <c r="B6" s="201">
        <v>55940</v>
      </c>
      <c r="C6" s="202">
        <v>49860</v>
      </c>
      <c r="D6" s="202">
        <v>51862</v>
      </c>
      <c r="E6" s="202">
        <v>52628</v>
      </c>
      <c r="F6" s="202">
        <v>43518</v>
      </c>
      <c r="G6" s="203">
        <v>46067</v>
      </c>
      <c r="H6" s="789">
        <v>0.04</v>
      </c>
      <c r="I6" s="788">
        <v>-7.2999999999999995E-2</v>
      </c>
      <c r="J6" s="787">
        <v>5.8999999999999997E-2</v>
      </c>
      <c r="K6" s="788">
        <v>-0.125</v>
      </c>
      <c r="L6" s="787">
        <v>0.435</v>
      </c>
      <c r="M6" s="789">
        <v>0.36499999999999999</v>
      </c>
      <c r="N6" s="789">
        <v>0.371</v>
      </c>
      <c r="O6" s="1381">
        <v>0.39700000000000002</v>
      </c>
    </row>
    <row r="7" spans="1:15" s="88" customFormat="1" ht="14">
      <c r="A7" s="204" t="s">
        <v>173</v>
      </c>
      <c r="B7" s="205">
        <v>34028</v>
      </c>
      <c r="C7" s="206">
        <v>27271</v>
      </c>
      <c r="D7" s="206">
        <v>28869</v>
      </c>
      <c r="E7" s="206">
        <v>33572</v>
      </c>
      <c r="F7" s="206">
        <v>26621</v>
      </c>
      <c r="G7" s="207">
        <v>28288</v>
      </c>
      <c r="H7" s="790">
        <v>5.8999999999999997E-2</v>
      </c>
      <c r="I7" s="791">
        <v>-0.152</v>
      </c>
      <c r="J7" s="790">
        <v>6.3E-2</v>
      </c>
      <c r="K7" s="791">
        <v>-0.157</v>
      </c>
      <c r="L7" s="797">
        <v>0.26500000000000001</v>
      </c>
      <c r="M7" s="807">
        <v>0.19900000000000001</v>
      </c>
      <c r="N7" s="807">
        <v>0.20699999999999999</v>
      </c>
      <c r="O7" s="1382">
        <v>0.24399999999999999</v>
      </c>
    </row>
    <row r="8" spans="1:15" s="88" customFormat="1" ht="14">
      <c r="A8" s="204" t="s">
        <v>174</v>
      </c>
      <c r="B8" s="205">
        <v>21912</v>
      </c>
      <c r="C8" s="206">
        <v>22590</v>
      </c>
      <c r="D8" s="206">
        <v>22993</v>
      </c>
      <c r="E8" s="206">
        <v>19056</v>
      </c>
      <c r="F8" s="206">
        <v>16898</v>
      </c>
      <c r="G8" s="207">
        <v>17780</v>
      </c>
      <c r="H8" s="790">
        <v>1.7999999999999999E-2</v>
      </c>
      <c r="I8" s="792">
        <v>4.9000000000000002E-2</v>
      </c>
      <c r="J8" s="790">
        <v>5.1999999999999998E-2</v>
      </c>
      <c r="K8" s="791">
        <v>-6.7000000000000004E-2</v>
      </c>
      <c r="L8" s="797">
        <v>0.17</v>
      </c>
      <c r="M8" s="807">
        <v>0.16500000000000001</v>
      </c>
      <c r="N8" s="807">
        <v>0.16500000000000001</v>
      </c>
      <c r="O8" s="1382">
        <v>0.153</v>
      </c>
    </row>
    <row r="9" spans="1:15" s="88" customFormat="1" ht="14">
      <c r="A9" s="200" t="s">
        <v>175</v>
      </c>
      <c r="B9" s="201">
        <v>50670</v>
      </c>
      <c r="C9" s="202">
        <v>62109</v>
      </c>
      <c r="D9" s="202">
        <v>62752</v>
      </c>
      <c r="E9" s="202">
        <v>46590</v>
      </c>
      <c r="F9" s="202">
        <v>46801</v>
      </c>
      <c r="G9" s="203">
        <v>47528</v>
      </c>
      <c r="H9" s="793">
        <v>0.01</v>
      </c>
      <c r="I9" s="794">
        <v>0.23799999999999999</v>
      </c>
      <c r="J9" s="795">
        <v>1.6E-2</v>
      </c>
      <c r="K9" s="794">
        <v>0.02</v>
      </c>
      <c r="L9" s="795">
        <v>0.39400000000000002</v>
      </c>
      <c r="M9" s="793">
        <v>0.45400000000000001</v>
      </c>
      <c r="N9" s="793">
        <v>0.44900000000000001</v>
      </c>
      <c r="O9" s="1383">
        <v>0.41</v>
      </c>
    </row>
    <row r="10" spans="1:15" s="88" customFormat="1" ht="14">
      <c r="A10" s="204" t="s">
        <v>176</v>
      </c>
      <c r="B10" s="205">
        <v>7532</v>
      </c>
      <c r="C10" s="206">
        <v>10793</v>
      </c>
      <c r="D10" s="206">
        <v>11279</v>
      </c>
      <c r="E10" s="206">
        <v>5262</v>
      </c>
      <c r="F10" s="206">
        <v>4287</v>
      </c>
      <c r="G10" s="207">
        <v>4866</v>
      </c>
      <c r="H10" s="790">
        <v>4.4999999999999998E-2</v>
      </c>
      <c r="I10" s="792">
        <v>0.498</v>
      </c>
      <c r="J10" s="790">
        <v>0.13500000000000001</v>
      </c>
      <c r="K10" s="796">
        <v>-7.4999999999999997E-2</v>
      </c>
      <c r="L10" s="797">
        <v>5.8999999999999997E-2</v>
      </c>
      <c r="M10" s="807">
        <v>7.9000000000000001E-2</v>
      </c>
      <c r="N10" s="807">
        <v>8.1000000000000003E-2</v>
      </c>
      <c r="O10" s="1382">
        <v>4.2000000000000003E-2</v>
      </c>
    </row>
    <row r="11" spans="1:15" s="88" customFormat="1" ht="14">
      <c r="A11" s="204" t="s">
        <v>177</v>
      </c>
      <c r="B11" s="205">
        <v>11928</v>
      </c>
      <c r="C11" s="206">
        <v>19562</v>
      </c>
      <c r="D11" s="206">
        <v>19647</v>
      </c>
      <c r="E11" s="206">
        <v>10118</v>
      </c>
      <c r="F11" s="206">
        <v>10760</v>
      </c>
      <c r="G11" s="207">
        <v>10836</v>
      </c>
      <c r="H11" s="538">
        <v>4.0000000000000001E-3</v>
      </c>
      <c r="I11" s="792">
        <v>0.64700000000000002</v>
      </c>
      <c r="J11" s="797">
        <v>7.0000000000000001E-3</v>
      </c>
      <c r="K11" s="798">
        <v>7.0999999999999994E-2</v>
      </c>
      <c r="L11" s="797">
        <v>9.2999999999999999E-2</v>
      </c>
      <c r="M11" s="807">
        <v>0.14299999999999999</v>
      </c>
      <c r="N11" s="807">
        <v>0.14099999999999999</v>
      </c>
      <c r="O11" s="1382">
        <v>9.2999999999999999E-2</v>
      </c>
    </row>
    <row r="12" spans="1:15" s="88" customFormat="1" ht="14">
      <c r="A12" s="204" t="s">
        <v>178</v>
      </c>
      <c r="B12" s="205">
        <v>16939</v>
      </c>
      <c r="C12" s="206">
        <v>17720</v>
      </c>
      <c r="D12" s="206">
        <v>17884</v>
      </c>
      <c r="E12" s="206">
        <v>16939</v>
      </c>
      <c r="F12" s="206">
        <v>17720</v>
      </c>
      <c r="G12" s="207">
        <v>17884</v>
      </c>
      <c r="H12" s="538">
        <v>8.9999999999999993E-3</v>
      </c>
      <c r="I12" s="796">
        <v>5.6000000000000001E-2</v>
      </c>
      <c r="J12" s="797">
        <v>8.9999999999999993E-3</v>
      </c>
      <c r="K12" s="798">
        <v>5.6000000000000001E-2</v>
      </c>
      <c r="L12" s="797">
        <v>0.13200000000000001</v>
      </c>
      <c r="M12" s="807">
        <v>0.13</v>
      </c>
      <c r="N12" s="807">
        <v>0.128</v>
      </c>
      <c r="O12" s="1382">
        <v>0.154</v>
      </c>
    </row>
    <row r="13" spans="1:15" s="88" customFormat="1" ht="14">
      <c r="A13" s="204" t="s">
        <v>179</v>
      </c>
      <c r="B13" s="205">
        <v>9118</v>
      </c>
      <c r="C13" s="206">
        <v>9958</v>
      </c>
      <c r="D13" s="206">
        <v>10076</v>
      </c>
      <c r="E13" s="206">
        <v>9118</v>
      </c>
      <c r="F13" s="206">
        <v>9958</v>
      </c>
      <c r="G13" s="207">
        <v>10076</v>
      </c>
      <c r="H13" s="538">
        <v>1.2E-2</v>
      </c>
      <c r="I13" s="796">
        <v>0.105</v>
      </c>
      <c r="J13" s="797">
        <v>1.2E-2</v>
      </c>
      <c r="K13" s="798">
        <v>0.105</v>
      </c>
      <c r="L13" s="797">
        <v>7.0999999999999994E-2</v>
      </c>
      <c r="M13" s="807">
        <v>7.2999999999999995E-2</v>
      </c>
      <c r="N13" s="807">
        <v>7.1999999999999995E-2</v>
      </c>
      <c r="O13" s="1382">
        <v>8.6999999999999994E-2</v>
      </c>
    </row>
    <row r="14" spans="1:15" s="88" customFormat="1" ht="14">
      <c r="A14" s="204" t="s">
        <v>180</v>
      </c>
      <c r="B14" s="205">
        <v>5153</v>
      </c>
      <c r="C14" s="206">
        <v>4075</v>
      </c>
      <c r="D14" s="206">
        <v>3866</v>
      </c>
      <c r="E14" s="206">
        <v>5153</v>
      </c>
      <c r="F14" s="206">
        <v>4075</v>
      </c>
      <c r="G14" s="207">
        <v>3866</v>
      </c>
      <c r="H14" s="799">
        <v>-5.0999999999999997E-2</v>
      </c>
      <c r="I14" s="800">
        <v>-0.25</v>
      </c>
      <c r="J14" s="801">
        <v>-5.0999999999999997E-2</v>
      </c>
      <c r="K14" s="800">
        <v>-0.25</v>
      </c>
      <c r="L14" s="797">
        <v>0.04</v>
      </c>
      <c r="M14" s="807">
        <v>0.03</v>
      </c>
      <c r="N14" s="807">
        <v>2.8000000000000001E-2</v>
      </c>
      <c r="O14" s="1382">
        <v>3.3000000000000002E-2</v>
      </c>
    </row>
    <row r="15" spans="1:15" s="88" customFormat="1" ht="14">
      <c r="A15" s="209" t="s">
        <v>181</v>
      </c>
      <c r="B15" s="201">
        <v>10823</v>
      </c>
      <c r="C15" s="202">
        <v>12923</v>
      </c>
      <c r="D15" s="202">
        <v>13023</v>
      </c>
      <c r="E15" s="202">
        <v>10508</v>
      </c>
      <c r="F15" s="202">
        <v>10102</v>
      </c>
      <c r="G15" s="203">
        <v>10232</v>
      </c>
      <c r="H15" s="793">
        <v>8.0000000000000002E-3</v>
      </c>
      <c r="I15" s="802">
        <v>0.20300000000000001</v>
      </c>
      <c r="J15" s="795">
        <v>1.2999999999999999E-2</v>
      </c>
      <c r="K15" s="794">
        <v>-2.5999999999999999E-2</v>
      </c>
      <c r="L15" s="795">
        <v>8.4000000000000005E-2</v>
      </c>
      <c r="M15" s="793">
        <v>9.5000000000000001E-2</v>
      </c>
      <c r="N15" s="793">
        <v>9.2999999999999999E-2</v>
      </c>
      <c r="O15" s="1383">
        <v>8.7999999999999995E-2</v>
      </c>
    </row>
    <row r="16" spans="1:15" s="88" customFormat="1" ht="14">
      <c r="A16" s="209" t="s">
        <v>182</v>
      </c>
      <c r="B16" s="210">
        <v>758</v>
      </c>
      <c r="C16" s="211">
        <v>909</v>
      </c>
      <c r="D16" s="211">
        <v>963</v>
      </c>
      <c r="E16" s="211">
        <v>758</v>
      </c>
      <c r="F16" s="211">
        <v>909</v>
      </c>
      <c r="G16" s="212">
        <v>963</v>
      </c>
      <c r="H16" s="793">
        <v>5.8999999999999997E-2</v>
      </c>
      <c r="I16" s="794">
        <v>0.27</v>
      </c>
      <c r="J16" s="795">
        <v>5.8999999999999997E-2</v>
      </c>
      <c r="K16" s="794">
        <v>0.27</v>
      </c>
      <c r="L16" s="795">
        <v>6.0000000000000001E-3</v>
      </c>
      <c r="M16" s="793">
        <v>7.0000000000000001E-3</v>
      </c>
      <c r="N16" s="793">
        <v>7.0000000000000001E-3</v>
      </c>
      <c r="O16" s="1383">
        <v>8.0000000000000002E-3</v>
      </c>
    </row>
    <row r="17" spans="1:18" s="88" customFormat="1" ht="14">
      <c r="A17" s="209" t="s">
        <v>183</v>
      </c>
      <c r="B17" s="201">
        <v>7902</v>
      </c>
      <c r="C17" s="202">
        <v>8420</v>
      </c>
      <c r="D17" s="202">
        <v>8747</v>
      </c>
      <c r="E17" s="202">
        <v>7902</v>
      </c>
      <c r="F17" s="202">
        <v>8420</v>
      </c>
      <c r="G17" s="203">
        <v>8747</v>
      </c>
      <c r="H17" s="793">
        <v>3.9E-2</v>
      </c>
      <c r="I17" s="794">
        <v>0.107</v>
      </c>
      <c r="J17" s="795">
        <v>3.9E-2</v>
      </c>
      <c r="K17" s="794">
        <v>0.107</v>
      </c>
      <c r="L17" s="795">
        <v>6.0999999999999999E-2</v>
      </c>
      <c r="M17" s="793">
        <v>6.2E-2</v>
      </c>
      <c r="N17" s="793">
        <v>6.3E-2</v>
      </c>
      <c r="O17" s="1383">
        <v>7.4999999999999997E-2</v>
      </c>
    </row>
    <row r="18" spans="1:18" s="145" customFormat="1" thickBot="1">
      <c r="A18" s="213" t="s">
        <v>184</v>
      </c>
      <c r="B18" s="214">
        <v>2443</v>
      </c>
      <c r="C18" s="215">
        <v>2509</v>
      </c>
      <c r="D18" s="215">
        <v>2390</v>
      </c>
      <c r="E18" s="215">
        <v>2443</v>
      </c>
      <c r="F18" s="215">
        <v>2509</v>
      </c>
      <c r="G18" s="216">
        <v>2390</v>
      </c>
      <c r="H18" s="803">
        <v>-4.7E-2</v>
      </c>
      <c r="I18" s="804">
        <v>-2.1999999999999999E-2</v>
      </c>
      <c r="J18" s="795">
        <v>-4.7E-2</v>
      </c>
      <c r="K18" s="794">
        <v>-2.1999999999999999E-2</v>
      </c>
      <c r="L18" s="795">
        <v>1.9E-2</v>
      </c>
      <c r="M18" s="793">
        <v>1.7999999999999999E-2</v>
      </c>
      <c r="N18" s="793">
        <v>1.7000000000000001E-2</v>
      </c>
      <c r="O18" s="1383">
        <v>2.1000000000000001E-2</v>
      </c>
    </row>
    <row r="19" spans="1:18" s="221" customFormat="1" thickBot="1">
      <c r="A19" s="217" t="s">
        <v>185</v>
      </c>
      <c r="B19" s="218">
        <v>128536</v>
      </c>
      <c r="C19" s="219">
        <v>136730</v>
      </c>
      <c r="D19" s="219">
        <v>139736</v>
      </c>
      <c r="E19" s="219">
        <v>120829</v>
      </c>
      <c r="F19" s="219">
        <v>112258</v>
      </c>
      <c r="G19" s="220">
        <v>115927</v>
      </c>
      <c r="H19" s="805">
        <v>2.1999999999999999E-2</v>
      </c>
      <c r="I19" s="806">
        <v>8.6999999999999994E-2</v>
      </c>
      <c r="J19" s="805">
        <v>3.3000000000000002E-2</v>
      </c>
      <c r="K19" s="806">
        <v>-4.1000000000000002E-2</v>
      </c>
      <c r="L19" s="805">
        <v>1</v>
      </c>
      <c r="M19" s="808">
        <v>1</v>
      </c>
      <c r="N19" s="808">
        <v>1</v>
      </c>
      <c r="O19" s="808">
        <v>1</v>
      </c>
    </row>
    <row r="20" spans="1:18" s="88" customFormat="1" ht="14"/>
    <row r="21" spans="1:18" s="88" customFormat="1" ht="14">
      <c r="A21" s="222" t="s">
        <v>186</v>
      </c>
      <c r="B21" s="784"/>
    </row>
    <row r="22" spans="1:18" s="88" customFormat="1" ht="14">
      <c r="A22" s="222" t="s">
        <v>187</v>
      </c>
      <c r="B22" s="102"/>
    </row>
    <row r="23" spans="1:18" s="88" customFormat="1" ht="14">
      <c r="A23" s="115" t="s">
        <v>188</v>
      </c>
    </row>
    <row r="24" spans="1:18" s="88" customFormat="1" ht="14">
      <c r="A24" s="115" t="s">
        <v>189</v>
      </c>
    </row>
    <row r="25" spans="1:18" s="88" customFormat="1" ht="14">
      <c r="A25" s="993" t="s">
        <v>190</v>
      </c>
    </row>
    <row r="26" spans="1:18" s="88" customFormat="1" ht="14">
      <c r="A26" s="993" t="s">
        <v>191</v>
      </c>
    </row>
    <row r="27" spans="1:18" s="145" customFormat="1" ht="15.75" customHeight="1" thickBot="1">
      <c r="A27" s="88"/>
    </row>
    <row r="28" spans="1:18" s="86" customFormat="1" ht="16.5" customHeight="1">
      <c r="A28" s="1773" t="s">
        <v>960</v>
      </c>
      <c r="B28" s="1775" t="s">
        <v>192</v>
      </c>
      <c r="C28" s="1776"/>
      <c r="D28" s="1776"/>
      <c r="E28" s="1776"/>
      <c r="F28" s="1776"/>
      <c r="G28" s="1777"/>
      <c r="H28" s="1778" t="s">
        <v>29</v>
      </c>
      <c r="I28" s="1779"/>
      <c r="J28" s="1780" t="s">
        <v>29</v>
      </c>
      <c r="K28" s="1781"/>
      <c r="L28" s="1775" t="s">
        <v>193</v>
      </c>
      <c r="M28" s="1776"/>
      <c r="N28" s="1776"/>
      <c r="O28" s="1776"/>
      <c r="P28" s="1777"/>
      <c r="Q28" s="1788" t="s">
        <v>194</v>
      </c>
      <c r="R28" s="1789"/>
    </row>
    <row r="29" spans="1:18" s="86" customFormat="1" ht="17">
      <c r="A29" s="1774"/>
      <c r="B29" s="1765" t="s">
        <v>169</v>
      </c>
      <c r="C29" s="1766"/>
      <c r="D29" s="223"/>
      <c r="E29" s="1782" t="s">
        <v>170</v>
      </c>
      <c r="F29" s="1782"/>
      <c r="G29" s="1783"/>
      <c r="H29" s="1780"/>
      <c r="I29" s="1781"/>
      <c r="J29" s="1780" t="s">
        <v>170</v>
      </c>
      <c r="K29" s="1781"/>
      <c r="L29" s="1784" t="s">
        <v>195</v>
      </c>
      <c r="M29" s="1785"/>
      <c r="N29" s="1785"/>
      <c r="O29" s="1785"/>
      <c r="P29" s="1786"/>
      <c r="Q29" s="1775" t="s">
        <v>33</v>
      </c>
      <c r="R29" s="1787"/>
    </row>
    <row r="30" spans="1:18" s="86" customFormat="1" ht="17">
      <c r="A30" s="1774"/>
      <c r="B30" s="224"/>
      <c r="C30" s="223"/>
      <c r="D30" s="223"/>
      <c r="E30" s="223"/>
      <c r="F30" s="986"/>
      <c r="G30" s="986"/>
      <c r="H30" s="982"/>
      <c r="I30" s="225"/>
      <c r="J30" s="982"/>
      <c r="K30" s="983"/>
      <c r="L30" s="990"/>
      <c r="M30" s="991"/>
      <c r="N30" s="991"/>
      <c r="O30" s="991"/>
      <c r="P30" s="992"/>
      <c r="Q30" s="1350"/>
      <c r="R30" s="1384"/>
    </row>
    <row r="31" spans="1:18" s="229" customFormat="1" thickBot="1">
      <c r="A31" s="123" t="s">
        <v>128</v>
      </c>
      <c r="B31" s="192" t="s">
        <v>31</v>
      </c>
      <c r="C31" s="193" t="s">
        <v>32</v>
      </c>
      <c r="D31" s="193" t="s">
        <v>33</v>
      </c>
      <c r="E31" s="193" t="s">
        <v>31</v>
      </c>
      <c r="F31" s="193" t="s">
        <v>32</v>
      </c>
      <c r="G31" s="194" t="s">
        <v>33</v>
      </c>
      <c r="H31" s="1010" t="s">
        <v>34</v>
      </c>
      <c r="I31" s="226" t="s">
        <v>35</v>
      </c>
      <c r="J31" s="1010" t="s">
        <v>34</v>
      </c>
      <c r="K31" s="226" t="s">
        <v>35</v>
      </c>
      <c r="L31" s="227" t="s">
        <v>31</v>
      </c>
      <c r="M31" s="108" t="s">
        <v>32</v>
      </c>
      <c r="N31" s="108" t="s">
        <v>33</v>
      </c>
      <c r="O31" s="226" t="s">
        <v>34</v>
      </c>
      <c r="P31" s="226" t="s">
        <v>35</v>
      </c>
      <c r="Q31" s="1354" t="s">
        <v>196</v>
      </c>
      <c r="R31" s="226" t="s">
        <v>197</v>
      </c>
    </row>
    <row r="32" spans="1:18" s="88" customFormat="1" ht="14">
      <c r="A32" s="230" t="s">
        <v>171</v>
      </c>
      <c r="B32" s="201">
        <v>70856</v>
      </c>
      <c r="C32" s="202">
        <v>80117</v>
      </c>
      <c r="D32" s="202">
        <v>80960</v>
      </c>
      <c r="E32" s="202">
        <v>63464</v>
      </c>
      <c r="F32" s="198">
        <v>58466</v>
      </c>
      <c r="G32" s="199">
        <v>59941</v>
      </c>
      <c r="H32" s="785">
        <v>1.0999999999999999E-2</v>
      </c>
      <c r="I32" s="786">
        <v>0.14299999999999999</v>
      </c>
      <c r="J32" s="787">
        <v>2.5000000000000001E-2</v>
      </c>
      <c r="K32" s="788">
        <v>-5.6000000000000001E-2</v>
      </c>
      <c r="L32" s="197">
        <v>10371</v>
      </c>
      <c r="M32" s="198">
        <v>8654</v>
      </c>
      <c r="N32" s="199">
        <v>8805</v>
      </c>
      <c r="O32" s="809">
        <v>1.7000000000000001E-2</v>
      </c>
      <c r="P32" s="810">
        <v>-0.151</v>
      </c>
      <c r="Q32" s="811">
        <v>0.70599999999999996</v>
      </c>
      <c r="R32" s="785">
        <v>0.29399999999999998</v>
      </c>
    </row>
    <row r="33" spans="1:18" s="88" customFormat="1" ht="14">
      <c r="A33" s="231" t="s">
        <v>172</v>
      </c>
      <c r="B33" s="201">
        <v>27207</v>
      </c>
      <c r="C33" s="202">
        <v>24935</v>
      </c>
      <c r="D33" s="202">
        <v>25860</v>
      </c>
      <c r="E33" s="202">
        <v>23895</v>
      </c>
      <c r="F33" s="202">
        <v>18593</v>
      </c>
      <c r="G33" s="203">
        <v>20065</v>
      </c>
      <c r="H33" s="789">
        <v>3.6999999999999998E-2</v>
      </c>
      <c r="I33" s="788">
        <v>-0.05</v>
      </c>
      <c r="J33" s="787">
        <v>7.9000000000000001E-2</v>
      </c>
      <c r="K33" s="788">
        <v>-0.16</v>
      </c>
      <c r="L33" s="232">
        <v>8335</v>
      </c>
      <c r="M33" s="233">
        <v>6772</v>
      </c>
      <c r="N33" s="234">
        <v>6803</v>
      </c>
      <c r="O33" s="795">
        <v>5.0000000000000001E-3</v>
      </c>
      <c r="P33" s="794">
        <v>-0.184</v>
      </c>
      <c r="Q33" s="795">
        <v>0.499</v>
      </c>
      <c r="R33" s="1381">
        <v>0.501</v>
      </c>
    </row>
    <row r="34" spans="1:18" s="88" customFormat="1" ht="14">
      <c r="A34" s="235" t="s">
        <v>173</v>
      </c>
      <c r="B34" s="236">
        <v>15245</v>
      </c>
      <c r="C34" s="237">
        <v>11538</v>
      </c>
      <c r="D34" s="237">
        <v>12572</v>
      </c>
      <c r="E34" s="237">
        <v>14789</v>
      </c>
      <c r="F34" s="206">
        <v>10887</v>
      </c>
      <c r="G34" s="207">
        <v>11990</v>
      </c>
      <c r="H34" s="813">
        <v>0.09</v>
      </c>
      <c r="I34" s="800">
        <v>-0.17499999999999999</v>
      </c>
      <c r="J34" s="813">
        <v>0.10100000000000001</v>
      </c>
      <c r="K34" s="791">
        <v>-0.189</v>
      </c>
      <c r="L34" s="236">
        <v>5449</v>
      </c>
      <c r="M34" s="237">
        <v>4275</v>
      </c>
      <c r="N34" s="238">
        <v>4264</v>
      </c>
      <c r="O34" s="797">
        <v>-3.0000000000000001E-3</v>
      </c>
      <c r="P34" s="800">
        <v>-0.218</v>
      </c>
      <c r="Q34" s="812">
        <v>0.435</v>
      </c>
      <c r="R34" s="1382">
        <v>0.56499999999999995</v>
      </c>
    </row>
    <row r="35" spans="1:18" s="88" customFormat="1" ht="14">
      <c r="A35" s="235" t="s">
        <v>198</v>
      </c>
      <c r="B35" s="236">
        <v>11962</v>
      </c>
      <c r="C35" s="237">
        <v>13398</v>
      </c>
      <c r="D35" s="237">
        <v>13288</v>
      </c>
      <c r="E35" s="237">
        <v>9105</v>
      </c>
      <c r="F35" s="206">
        <v>7706</v>
      </c>
      <c r="G35" s="207">
        <v>8074</v>
      </c>
      <c r="H35" s="797">
        <v>-8.0000000000000002E-3</v>
      </c>
      <c r="I35" s="792">
        <v>0.111</v>
      </c>
      <c r="J35" s="813">
        <v>4.8000000000000001E-2</v>
      </c>
      <c r="K35" s="791">
        <v>-0.113</v>
      </c>
      <c r="L35" s="236">
        <v>2886</v>
      </c>
      <c r="M35" s="237">
        <v>2497</v>
      </c>
      <c r="N35" s="238">
        <v>2539</v>
      </c>
      <c r="O35" s="797">
        <v>1.7000000000000001E-2</v>
      </c>
      <c r="P35" s="800">
        <v>-0.12</v>
      </c>
      <c r="Q35" s="797">
        <v>0.57799999999999996</v>
      </c>
      <c r="R35" s="1382">
        <v>0.42199999999999999</v>
      </c>
    </row>
    <row r="36" spans="1:18" s="88" customFormat="1" ht="14">
      <c r="A36" s="231" t="s">
        <v>175</v>
      </c>
      <c r="B36" s="232">
        <v>43649</v>
      </c>
      <c r="C36" s="233">
        <v>55181</v>
      </c>
      <c r="D36" s="233">
        <v>55100</v>
      </c>
      <c r="E36" s="233">
        <v>39569</v>
      </c>
      <c r="F36" s="202">
        <v>39873</v>
      </c>
      <c r="G36" s="203">
        <v>39876</v>
      </c>
      <c r="H36" s="793">
        <v>-1E-3</v>
      </c>
      <c r="I36" s="794">
        <v>0.26200000000000001</v>
      </c>
      <c r="J36" s="795">
        <v>0</v>
      </c>
      <c r="K36" s="794">
        <v>8.0000000000000002E-3</v>
      </c>
      <c r="L36" s="232">
        <v>2036</v>
      </c>
      <c r="M36" s="233">
        <v>1882</v>
      </c>
      <c r="N36" s="234">
        <v>2002</v>
      </c>
      <c r="O36" s="795">
        <v>6.4000000000000001E-2</v>
      </c>
      <c r="P36" s="794">
        <v>-1.7000000000000001E-2</v>
      </c>
      <c r="Q36" s="795">
        <v>0.878</v>
      </c>
      <c r="R36" s="1383">
        <v>0.122</v>
      </c>
    </row>
    <row r="37" spans="1:18" s="88" customFormat="1" ht="14">
      <c r="A37" s="235" t="s">
        <v>176</v>
      </c>
      <c r="B37" s="236">
        <v>4740</v>
      </c>
      <c r="C37" s="237">
        <v>8320</v>
      </c>
      <c r="D37" s="237">
        <v>8284</v>
      </c>
      <c r="E37" s="237">
        <v>2470</v>
      </c>
      <c r="F37" s="206">
        <v>1814</v>
      </c>
      <c r="G37" s="207">
        <v>1871</v>
      </c>
      <c r="H37" s="797">
        <v>-4.0000000000000001E-3</v>
      </c>
      <c r="I37" s="792">
        <v>0.748</v>
      </c>
      <c r="J37" s="797">
        <v>3.1E-2</v>
      </c>
      <c r="K37" s="791">
        <v>-0.24299999999999999</v>
      </c>
      <c r="L37" s="239">
        <v>810</v>
      </c>
      <c r="M37" s="240">
        <v>672</v>
      </c>
      <c r="N37" s="241">
        <v>783</v>
      </c>
      <c r="O37" s="813">
        <v>0.16600000000000001</v>
      </c>
      <c r="P37" s="796">
        <v>-3.3000000000000002E-2</v>
      </c>
      <c r="Q37" s="797">
        <v>0.73399999999999999</v>
      </c>
      <c r="R37" s="1382">
        <v>0.26600000000000001</v>
      </c>
    </row>
    <row r="38" spans="1:18" s="88" customFormat="1" ht="14">
      <c r="A38" s="235" t="s">
        <v>177</v>
      </c>
      <c r="B38" s="236">
        <v>11700</v>
      </c>
      <c r="C38" s="237">
        <v>19352</v>
      </c>
      <c r="D38" s="237">
        <v>19463</v>
      </c>
      <c r="E38" s="237">
        <v>9891</v>
      </c>
      <c r="F38" s="206">
        <v>10550</v>
      </c>
      <c r="G38" s="207">
        <v>10653</v>
      </c>
      <c r="H38" s="797">
        <v>6.0000000000000001E-3</v>
      </c>
      <c r="I38" s="792">
        <v>0.66300000000000003</v>
      </c>
      <c r="J38" s="797">
        <v>0.01</v>
      </c>
      <c r="K38" s="798">
        <v>7.6999999999999999E-2</v>
      </c>
      <c r="L38" s="239">
        <v>66</v>
      </c>
      <c r="M38" s="240">
        <v>57</v>
      </c>
      <c r="N38" s="241">
        <v>48</v>
      </c>
      <c r="O38" s="797">
        <v>-0.159</v>
      </c>
      <c r="P38" s="796">
        <v>-0.27200000000000002</v>
      </c>
      <c r="Q38" s="797">
        <v>0.99099999999999999</v>
      </c>
      <c r="R38" s="1385">
        <v>8.9999999999999993E-3</v>
      </c>
    </row>
    <row r="39" spans="1:18" s="88" customFormat="1" ht="14">
      <c r="A39" s="235" t="s">
        <v>178</v>
      </c>
      <c r="B39" s="236">
        <v>14794</v>
      </c>
      <c r="C39" s="237">
        <v>15572</v>
      </c>
      <c r="D39" s="237">
        <v>15722</v>
      </c>
      <c r="E39" s="237">
        <v>14794</v>
      </c>
      <c r="F39" s="206">
        <v>15572</v>
      </c>
      <c r="G39" s="207">
        <v>15722</v>
      </c>
      <c r="H39" s="797">
        <v>0.01</v>
      </c>
      <c r="I39" s="796">
        <v>6.3E-2</v>
      </c>
      <c r="J39" s="797">
        <v>0.01</v>
      </c>
      <c r="K39" s="798">
        <v>6.3E-2</v>
      </c>
      <c r="L39" s="239">
        <v>622</v>
      </c>
      <c r="M39" s="240">
        <v>584</v>
      </c>
      <c r="N39" s="241">
        <v>566</v>
      </c>
      <c r="O39" s="797">
        <v>-0.03</v>
      </c>
      <c r="P39" s="796">
        <v>-0.09</v>
      </c>
      <c r="Q39" s="797">
        <v>0.879</v>
      </c>
      <c r="R39" s="1382">
        <v>0.121</v>
      </c>
    </row>
    <row r="40" spans="1:18" s="88" customFormat="1" ht="14">
      <c r="A40" s="235" t="s">
        <v>179</v>
      </c>
      <c r="B40" s="236">
        <v>7899</v>
      </c>
      <c r="C40" s="237">
        <v>8436</v>
      </c>
      <c r="D40" s="237">
        <v>8491</v>
      </c>
      <c r="E40" s="237">
        <v>7899</v>
      </c>
      <c r="F40" s="206">
        <v>8436</v>
      </c>
      <c r="G40" s="207">
        <v>8491</v>
      </c>
      <c r="H40" s="797">
        <v>7.0000000000000001E-3</v>
      </c>
      <c r="I40" s="796">
        <v>7.4999999999999997E-2</v>
      </c>
      <c r="J40" s="797">
        <v>7.0000000000000001E-3</v>
      </c>
      <c r="K40" s="798">
        <v>7.4999999999999997E-2</v>
      </c>
      <c r="L40" s="239">
        <v>353</v>
      </c>
      <c r="M40" s="240">
        <v>414</v>
      </c>
      <c r="N40" s="241">
        <v>415</v>
      </c>
      <c r="O40" s="797">
        <v>3.0000000000000001E-3</v>
      </c>
      <c r="P40" s="796">
        <v>0.17299999999999999</v>
      </c>
      <c r="Q40" s="797">
        <v>0.84299999999999997</v>
      </c>
      <c r="R40" s="1382">
        <v>0.157</v>
      </c>
    </row>
    <row r="41" spans="1:18" s="88" customFormat="1" ht="14">
      <c r="A41" s="235" t="s">
        <v>180</v>
      </c>
      <c r="B41" s="236">
        <v>4515</v>
      </c>
      <c r="C41" s="237">
        <v>3502</v>
      </c>
      <c r="D41" s="237">
        <v>3139</v>
      </c>
      <c r="E41" s="237">
        <v>4515</v>
      </c>
      <c r="F41" s="206">
        <v>3502</v>
      </c>
      <c r="G41" s="207">
        <v>3139</v>
      </c>
      <c r="H41" s="799">
        <v>-0.10299999999999999</v>
      </c>
      <c r="I41" s="800">
        <v>-0.30499999999999999</v>
      </c>
      <c r="J41" s="799">
        <v>-0.10299999999999999</v>
      </c>
      <c r="K41" s="800">
        <v>-0.30499999999999999</v>
      </c>
      <c r="L41" s="239">
        <v>185</v>
      </c>
      <c r="M41" s="240">
        <v>156</v>
      </c>
      <c r="N41" s="241">
        <v>190</v>
      </c>
      <c r="O41" s="797">
        <v>0.22</v>
      </c>
      <c r="P41" s="796">
        <v>2.7E-2</v>
      </c>
      <c r="Q41" s="797">
        <v>0.81200000000000006</v>
      </c>
      <c r="R41" s="1382">
        <v>0.188</v>
      </c>
    </row>
    <row r="42" spans="1:18" s="88" customFormat="1" ht="14">
      <c r="A42" s="243" t="s">
        <v>181</v>
      </c>
      <c r="B42" s="232">
        <v>10276</v>
      </c>
      <c r="C42" s="233">
        <v>12441</v>
      </c>
      <c r="D42" s="233">
        <v>12551</v>
      </c>
      <c r="E42" s="233">
        <v>9960</v>
      </c>
      <c r="F42" s="202">
        <v>9619</v>
      </c>
      <c r="G42" s="203">
        <v>9760</v>
      </c>
      <c r="H42" s="793">
        <v>8.9999999999999993E-3</v>
      </c>
      <c r="I42" s="802">
        <v>0.221</v>
      </c>
      <c r="J42" s="795">
        <v>1.4999999999999999E-2</v>
      </c>
      <c r="K42" s="794">
        <v>-0.02</v>
      </c>
      <c r="L42" s="244">
        <v>159</v>
      </c>
      <c r="M42" s="245">
        <v>131</v>
      </c>
      <c r="N42" s="246">
        <v>124</v>
      </c>
      <c r="O42" s="795">
        <v>-5.7000000000000002E-2</v>
      </c>
      <c r="P42" s="794">
        <v>-0.222</v>
      </c>
      <c r="Q42" s="795">
        <v>0.96399999999999997</v>
      </c>
      <c r="R42" s="1383">
        <v>3.5999999999999997E-2</v>
      </c>
    </row>
    <row r="43" spans="1:18" s="88" customFormat="1" ht="14">
      <c r="A43" s="243" t="s">
        <v>182</v>
      </c>
      <c r="B43" s="244" t="s">
        <v>199</v>
      </c>
      <c r="C43" s="245" t="s">
        <v>199</v>
      </c>
      <c r="D43" s="245" t="s">
        <v>199</v>
      </c>
      <c r="E43" s="245" t="s">
        <v>200</v>
      </c>
      <c r="F43" s="211" t="s">
        <v>200</v>
      </c>
      <c r="G43" s="212" t="s">
        <v>200</v>
      </c>
      <c r="H43" s="793" t="s">
        <v>200</v>
      </c>
      <c r="I43" s="794" t="s">
        <v>200</v>
      </c>
      <c r="J43" s="795" t="s">
        <v>200</v>
      </c>
      <c r="K43" s="794" t="s">
        <v>200</v>
      </c>
      <c r="L43" s="244">
        <v>220</v>
      </c>
      <c r="M43" s="245">
        <v>247</v>
      </c>
      <c r="N43" s="246">
        <v>252</v>
      </c>
      <c r="O43" s="795">
        <v>2.1000000000000001E-2</v>
      </c>
      <c r="P43" s="794">
        <v>0.14699999999999999</v>
      </c>
      <c r="Q43" s="795" t="s">
        <v>199</v>
      </c>
      <c r="R43" s="1383">
        <v>1</v>
      </c>
    </row>
    <row r="44" spans="1:18" s="88" customFormat="1" ht="14">
      <c r="A44" s="243" t="s">
        <v>183</v>
      </c>
      <c r="B44" s="244" t="s">
        <v>199</v>
      </c>
      <c r="C44" s="245" t="s">
        <v>199</v>
      </c>
      <c r="D44" s="245" t="s">
        <v>199</v>
      </c>
      <c r="E44" s="245" t="s">
        <v>200</v>
      </c>
      <c r="F44" s="211" t="s">
        <v>200</v>
      </c>
      <c r="G44" s="212" t="s">
        <v>200</v>
      </c>
      <c r="H44" s="793" t="s">
        <v>200</v>
      </c>
      <c r="I44" s="794" t="s">
        <v>200</v>
      </c>
      <c r="J44" s="795" t="s">
        <v>200</v>
      </c>
      <c r="K44" s="794" t="s">
        <v>200</v>
      </c>
      <c r="L44" s="232">
        <v>2291</v>
      </c>
      <c r="M44" s="233">
        <v>2287</v>
      </c>
      <c r="N44" s="234">
        <v>2289</v>
      </c>
      <c r="O44" s="795">
        <v>1E-3</v>
      </c>
      <c r="P44" s="794">
        <v>-1E-3</v>
      </c>
      <c r="Q44" s="795" t="s">
        <v>199</v>
      </c>
      <c r="R44" s="1383">
        <v>1</v>
      </c>
    </row>
    <row r="45" spans="1:18" s="145" customFormat="1" thickBot="1">
      <c r="A45" s="247" t="s">
        <v>201</v>
      </c>
      <c r="B45" s="248" t="s">
        <v>199</v>
      </c>
      <c r="C45" s="249" t="s">
        <v>199</v>
      </c>
      <c r="D45" s="249" t="s">
        <v>199</v>
      </c>
      <c r="E45" s="249" t="s">
        <v>200</v>
      </c>
      <c r="F45" s="250" t="s">
        <v>200</v>
      </c>
      <c r="G45" s="251" t="s">
        <v>200</v>
      </c>
      <c r="H45" s="803" t="s">
        <v>200</v>
      </c>
      <c r="I45" s="804" t="s">
        <v>200</v>
      </c>
      <c r="J45" s="795" t="s">
        <v>200</v>
      </c>
      <c r="K45" s="794" t="s">
        <v>200</v>
      </c>
      <c r="L45" s="248">
        <v>708</v>
      </c>
      <c r="M45" s="249">
        <v>682</v>
      </c>
      <c r="N45" s="252">
        <v>626</v>
      </c>
      <c r="O45" s="803">
        <v>-8.2000000000000003E-2</v>
      </c>
      <c r="P45" s="804">
        <v>-0.11700000000000001</v>
      </c>
      <c r="Q45" s="803" t="s">
        <v>199</v>
      </c>
      <c r="R45" s="1386">
        <v>1</v>
      </c>
    </row>
    <row r="46" spans="1:18" s="221" customFormat="1" thickBot="1">
      <c r="A46" s="217" t="s">
        <v>202</v>
      </c>
      <c r="B46" s="253">
        <v>81131</v>
      </c>
      <c r="C46" s="254">
        <v>92558</v>
      </c>
      <c r="D46" s="254">
        <v>93511</v>
      </c>
      <c r="E46" s="254">
        <v>73424</v>
      </c>
      <c r="F46" s="219">
        <v>68086</v>
      </c>
      <c r="G46" s="220">
        <v>69701</v>
      </c>
      <c r="H46" s="805">
        <v>0.01</v>
      </c>
      <c r="I46" s="806">
        <v>0.153</v>
      </c>
      <c r="J46" s="808">
        <v>2.4E-2</v>
      </c>
      <c r="K46" s="808">
        <v>-5.0999999999999997E-2</v>
      </c>
      <c r="L46" s="253">
        <v>13749</v>
      </c>
      <c r="M46" s="254">
        <v>12000</v>
      </c>
      <c r="N46" s="255">
        <v>12095</v>
      </c>
      <c r="O46" s="805">
        <v>8.0000000000000002E-3</v>
      </c>
      <c r="P46" s="806">
        <v>-0.12</v>
      </c>
      <c r="Q46" s="805">
        <v>0.66900000000000004</v>
      </c>
      <c r="R46" s="808">
        <v>0.33100000000000002</v>
      </c>
    </row>
    <row r="47" spans="1:18" s="88" customFormat="1" ht="14"/>
    <row r="48" spans="1:18" s="88" customFormat="1" ht="14">
      <c r="A48" s="222" t="s">
        <v>186</v>
      </c>
      <c r="B48" s="784"/>
    </row>
    <row r="49" spans="1:2" s="88" customFormat="1" ht="14">
      <c r="A49" s="222" t="s">
        <v>187</v>
      </c>
      <c r="B49" s="102"/>
    </row>
    <row r="50" spans="1:2" s="88" customFormat="1" ht="14">
      <c r="A50" s="115" t="s">
        <v>188</v>
      </c>
    </row>
    <row r="51" spans="1:2" s="88" customFormat="1" ht="14">
      <c r="A51" s="222" t="s">
        <v>189</v>
      </c>
    </row>
    <row r="52" spans="1:2" s="88" customFormat="1" ht="14">
      <c r="A52" s="88" t="s">
        <v>190</v>
      </c>
    </row>
    <row r="53" spans="1:2">
      <c r="A53" s="88" t="s">
        <v>191</v>
      </c>
    </row>
  </sheetData>
  <mergeCells count="19">
    <mergeCell ref="Q29:R29"/>
    <mergeCell ref="Q28:R28"/>
    <mergeCell ref="J28:K28"/>
    <mergeCell ref="A1:A3"/>
    <mergeCell ref="B1:G1"/>
    <mergeCell ref="H1:I2"/>
    <mergeCell ref="A28:A30"/>
    <mergeCell ref="B28:G28"/>
    <mergeCell ref="H28:I29"/>
    <mergeCell ref="E2:G2"/>
    <mergeCell ref="E29:G29"/>
    <mergeCell ref="J1:K1"/>
    <mergeCell ref="L1:N2"/>
    <mergeCell ref="B2:D2"/>
    <mergeCell ref="J2:K2"/>
    <mergeCell ref="B29:C29"/>
    <mergeCell ref="L28:P28"/>
    <mergeCell ref="J29:K29"/>
    <mergeCell ref="L29:P29"/>
  </mergeCells>
  <hyperlinks>
    <hyperlink ref="A31" location="Index!A1" display="Back to index" xr:uid="{EB6EB082-E91C-4E98-9B3E-9C7AFD2FD123}"/>
    <hyperlink ref="A4" location="Index!A1" display="Back to index" xr:uid="{C709D83B-33DC-4C28-833D-621FDF2874D8}"/>
  </hyperlinks>
  <pageMargins left="0.7" right="0.7" top="0.75" bottom="0.75" header="0.3" footer="0.3"/>
  <pageSetup paperSize="9" scale="11" orientation="portrait" horizontalDpi="360" verticalDpi="360" r:id="rId1"/>
  <colBreaks count="1" manualBreakCount="1">
    <brk id="64" max="174"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CF778-913F-4E7F-AC0A-CE86C52DE7BF}">
  <sheetPr>
    <tabColor theme="2" tint="-9.9978637043366805E-2"/>
  </sheetPr>
  <dimension ref="A1:N41"/>
  <sheetViews>
    <sheetView showGridLines="0" zoomScale="80" zoomScaleNormal="80" workbookViewId="0">
      <pane xSplit="1" topLeftCell="B1" activePane="topRight" state="frozen"/>
      <selection pane="topRight" activeCell="G15" sqref="G15"/>
    </sheetView>
  </sheetViews>
  <sheetFormatPr baseColWidth="10" defaultColWidth="11.453125" defaultRowHeight="14.5"/>
  <cols>
    <col min="1" max="1" width="31" customWidth="1"/>
    <col min="2" max="4" width="15.54296875" customWidth="1"/>
    <col min="5" max="6" width="11.54296875" bestFit="1" customWidth="1"/>
  </cols>
  <sheetData>
    <row r="1" spans="1:9" s="9" customFormat="1">
      <c r="A1" s="256" t="s">
        <v>203</v>
      </c>
      <c r="B1" s="1793" t="s">
        <v>156</v>
      </c>
      <c r="C1" s="1794"/>
      <c r="D1" s="1795"/>
      <c r="E1" s="1793" t="s">
        <v>29</v>
      </c>
      <c r="F1" s="1794"/>
      <c r="G1" s="1"/>
      <c r="H1" s="1"/>
      <c r="I1" s="1"/>
    </row>
    <row r="2" spans="1:9" s="9" customFormat="1">
      <c r="A2" s="257" t="s">
        <v>30</v>
      </c>
      <c r="B2" s="975"/>
      <c r="C2" s="258"/>
      <c r="D2" s="976"/>
      <c r="E2" s="975"/>
      <c r="F2" s="258"/>
      <c r="G2" s="1"/>
      <c r="H2" s="1"/>
      <c r="I2" s="1"/>
    </row>
    <row r="3" spans="1:9" s="17" customFormat="1" ht="15" thickBot="1">
      <c r="A3" s="123" t="s">
        <v>128</v>
      </c>
      <c r="B3" s="259" t="s">
        <v>157</v>
      </c>
      <c r="C3" s="260" t="s">
        <v>158</v>
      </c>
      <c r="D3" s="261" t="s">
        <v>159</v>
      </c>
      <c r="E3" s="192" t="s">
        <v>34</v>
      </c>
      <c r="F3" s="193" t="s">
        <v>35</v>
      </c>
      <c r="G3" s="5"/>
      <c r="H3" s="5"/>
      <c r="I3" s="5"/>
    </row>
    <row r="4" spans="1:9" s="8" customFormat="1" ht="15.5">
      <c r="A4" s="1008" t="s">
        <v>204</v>
      </c>
      <c r="B4" s="169">
        <v>48926791</v>
      </c>
      <c r="C4" s="109">
        <v>58074996</v>
      </c>
      <c r="D4" s="262">
        <v>59998764</v>
      </c>
      <c r="E4" s="831">
        <v>3.3125581274254412E-2</v>
      </c>
      <c r="F4" s="832">
        <v>0.22629673382830279</v>
      </c>
      <c r="G4" s="19"/>
      <c r="H4" s="19"/>
      <c r="I4" s="19"/>
    </row>
    <row r="5" spans="1:9">
      <c r="A5" s="1008" t="s">
        <v>205</v>
      </c>
      <c r="B5" s="169">
        <v>42562229</v>
      </c>
      <c r="C5" s="109">
        <v>51013689</v>
      </c>
      <c r="D5" s="262">
        <v>52687270</v>
      </c>
      <c r="E5" s="812">
        <v>3.2806508072764549E-2</v>
      </c>
      <c r="F5" s="538">
        <v>0.2378879405023642</v>
      </c>
    </row>
    <row r="6" spans="1:9">
      <c r="A6" s="1008" t="s">
        <v>206</v>
      </c>
      <c r="B6" s="169">
        <v>30019871</v>
      </c>
      <c r="C6" s="109">
        <v>31389760</v>
      </c>
      <c r="D6" s="262">
        <v>30302103</v>
      </c>
      <c r="E6" s="812">
        <v>-3.4650057853261702E-2</v>
      </c>
      <c r="F6" s="538">
        <v>9.4015060890834615E-3</v>
      </c>
    </row>
    <row r="7" spans="1:9">
      <c r="A7" s="1008" t="s">
        <v>207</v>
      </c>
      <c r="B7" s="169">
        <v>7441044</v>
      </c>
      <c r="C7" s="109">
        <v>7457440</v>
      </c>
      <c r="D7" s="262">
        <v>5456510</v>
      </c>
      <c r="E7" s="812">
        <v>-0.26831325495076058</v>
      </c>
      <c r="F7" s="538">
        <v>-0.26670101668529306</v>
      </c>
    </row>
    <row r="8" spans="1:9" s="3" customFormat="1" ht="15" thickBot="1">
      <c r="A8" s="1008" t="s">
        <v>208</v>
      </c>
      <c r="B8" s="169">
        <v>714397</v>
      </c>
      <c r="C8" s="109">
        <v>690454</v>
      </c>
      <c r="D8" s="262">
        <v>717156</v>
      </c>
      <c r="E8" s="833">
        <v>3.8673104942545049E-2</v>
      </c>
      <c r="F8" s="540">
        <v>3.8619983006647563E-3</v>
      </c>
    </row>
    <row r="9" spans="1:9" s="15" customFormat="1" ht="15" thickBot="1">
      <c r="A9" s="265" t="s">
        <v>50</v>
      </c>
      <c r="B9" s="178">
        <v>129664332</v>
      </c>
      <c r="C9" s="179">
        <v>148626339</v>
      </c>
      <c r="D9" s="179">
        <v>149161803</v>
      </c>
      <c r="E9" s="834">
        <v>3.6027530759537851E-3</v>
      </c>
      <c r="F9" s="835">
        <v>0.15036880766871186</v>
      </c>
    </row>
    <row r="10" spans="1:9">
      <c r="A10" s="266" t="s">
        <v>209</v>
      </c>
      <c r="B10" s="267">
        <v>8374009</v>
      </c>
      <c r="C10" s="268">
        <v>5305933</v>
      </c>
      <c r="D10" s="269">
        <v>6239161</v>
      </c>
      <c r="E10" s="831">
        <v>0.17588386434581815</v>
      </c>
      <c r="F10" s="832">
        <v>-0.25493739020342587</v>
      </c>
    </row>
    <row r="11" spans="1:9">
      <c r="A11" s="98" t="s">
        <v>210</v>
      </c>
      <c r="B11" s="171">
        <v>19441733</v>
      </c>
      <c r="C11" s="172">
        <v>24303193</v>
      </c>
      <c r="D11" s="270">
        <v>23329990</v>
      </c>
      <c r="E11" s="812">
        <v>-4.0044244392084614E-2</v>
      </c>
      <c r="F11" s="538">
        <v>0.19999539135734454</v>
      </c>
    </row>
    <row r="12" spans="1:9">
      <c r="A12" s="90" t="s">
        <v>211</v>
      </c>
      <c r="B12" s="171">
        <v>2091798</v>
      </c>
      <c r="C12" s="172">
        <v>1159587</v>
      </c>
      <c r="D12" s="270">
        <v>1276678.3399999999</v>
      </c>
      <c r="E12" s="812">
        <v>0.10097676155389794</v>
      </c>
      <c r="F12" s="538">
        <v>-0.38967417503984619</v>
      </c>
    </row>
    <row r="13" spans="1:9" s="3" customFormat="1" ht="15" thickBot="1">
      <c r="A13" s="98" t="s">
        <v>212</v>
      </c>
      <c r="B13" s="171">
        <v>17250531</v>
      </c>
      <c r="C13" s="172">
        <v>17863198</v>
      </c>
      <c r="D13" s="270">
        <v>16951481</v>
      </c>
      <c r="E13" s="812">
        <v>-5.1038845340011345E-2</v>
      </c>
      <c r="F13" s="538">
        <v>-1.7335698246042398E-2</v>
      </c>
    </row>
    <row r="14" spans="1:9" s="15" customFormat="1" ht="15" thickBot="1">
      <c r="A14" s="271" t="s">
        <v>213</v>
      </c>
      <c r="B14" s="272">
        <v>176822403</v>
      </c>
      <c r="C14" s="273">
        <v>197258250</v>
      </c>
      <c r="D14" s="273">
        <v>196959113.34</v>
      </c>
      <c r="E14" s="834">
        <v>-1.5164722388036822E-3</v>
      </c>
      <c r="F14" s="835">
        <v>0.11388099018199636</v>
      </c>
    </row>
    <row r="15" spans="1:9">
      <c r="A15" s="88"/>
      <c r="B15" s="88"/>
      <c r="C15" s="88"/>
      <c r="D15" s="88"/>
      <c r="F15" s="88"/>
    </row>
    <row r="16" spans="1:9" s="3" customFormat="1" ht="15" thickBot="1">
      <c r="A16" s="145"/>
      <c r="B16" s="145"/>
      <c r="C16" s="145"/>
      <c r="D16" s="88"/>
      <c r="E16" s="145"/>
      <c r="F16" s="145"/>
    </row>
    <row r="17" spans="1:6" s="14" customFormat="1">
      <c r="A17" s="274" t="s">
        <v>50</v>
      </c>
      <c r="B17" s="1793" t="s">
        <v>156</v>
      </c>
      <c r="C17" s="1794"/>
      <c r="D17" s="1795"/>
      <c r="E17" s="1793" t="s">
        <v>29</v>
      </c>
      <c r="F17" s="1794"/>
    </row>
    <row r="18" spans="1:6" s="14" customFormat="1">
      <c r="A18" s="275" t="s">
        <v>30</v>
      </c>
      <c r="B18" s="276"/>
      <c r="C18" s="277"/>
      <c r="D18" s="278"/>
      <c r="E18" s="276"/>
      <c r="F18" s="277"/>
    </row>
    <row r="19" spans="1:6" s="16" customFormat="1" ht="15" thickBot="1">
      <c r="A19" s="123" t="s">
        <v>128</v>
      </c>
      <c r="B19" s="259" t="s">
        <v>157</v>
      </c>
      <c r="C19" s="260" t="s">
        <v>158</v>
      </c>
      <c r="D19" s="261" t="s">
        <v>159</v>
      </c>
      <c r="E19" s="192" t="s">
        <v>34</v>
      </c>
      <c r="F19" s="193" t="s">
        <v>35</v>
      </c>
    </row>
    <row r="20" spans="1:6">
      <c r="A20" s="1008" t="s">
        <v>204</v>
      </c>
      <c r="B20" s="171">
        <v>48926791</v>
      </c>
      <c r="C20" s="172">
        <v>58074996</v>
      </c>
      <c r="D20" s="279">
        <v>59998764</v>
      </c>
      <c r="E20" s="831">
        <v>3.3125581274254412E-2</v>
      </c>
      <c r="F20" s="832">
        <v>0.22629673382830279</v>
      </c>
    </row>
    <row r="21" spans="1:6">
      <c r="A21" s="1008" t="s">
        <v>205</v>
      </c>
      <c r="B21" s="171">
        <v>42562229</v>
      </c>
      <c r="C21" s="172">
        <v>51013689</v>
      </c>
      <c r="D21" s="279">
        <v>52687270</v>
      </c>
      <c r="E21" s="812">
        <v>3.2806508072764549E-2</v>
      </c>
      <c r="F21" s="538">
        <v>0.2378879405023642</v>
      </c>
    </row>
    <row r="22" spans="1:6">
      <c r="A22" s="1008" t="s">
        <v>206</v>
      </c>
      <c r="B22" s="171">
        <v>30019871</v>
      </c>
      <c r="C22" s="172">
        <v>31389760</v>
      </c>
      <c r="D22" s="279">
        <v>30302103</v>
      </c>
      <c r="E22" s="812">
        <v>-3.4650057853261702E-2</v>
      </c>
      <c r="F22" s="538">
        <v>9.4015060890834615E-3</v>
      </c>
    </row>
    <row r="23" spans="1:6">
      <c r="A23" s="1008" t="s">
        <v>207</v>
      </c>
      <c r="B23" s="171">
        <v>7441044</v>
      </c>
      <c r="C23" s="172">
        <v>7457440</v>
      </c>
      <c r="D23" s="279">
        <v>5456510</v>
      </c>
      <c r="E23" s="812">
        <v>-0.26831325495076058</v>
      </c>
      <c r="F23" s="538">
        <v>-0.26670101668529306</v>
      </c>
    </row>
    <row r="24" spans="1:6" s="3" customFormat="1" ht="15" thickBot="1">
      <c r="A24" s="1008" t="s">
        <v>208</v>
      </c>
      <c r="B24" s="174">
        <v>714397</v>
      </c>
      <c r="C24" s="280">
        <v>690454</v>
      </c>
      <c r="D24" s="281">
        <v>717156</v>
      </c>
      <c r="E24" s="833">
        <v>3.8673104942545049E-2</v>
      </c>
      <c r="F24" s="540">
        <v>3.8619983006647563E-3</v>
      </c>
    </row>
    <row r="25" spans="1:6" s="15" customFormat="1" ht="15" thickBot="1">
      <c r="A25" s="265" t="s">
        <v>50</v>
      </c>
      <c r="B25" s="178">
        <v>129664332</v>
      </c>
      <c r="C25" s="179">
        <v>148626339</v>
      </c>
      <c r="D25" s="282">
        <v>149161803</v>
      </c>
      <c r="E25" s="834">
        <v>3.6027530759537851E-3</v>
      </c>
      <c r="F25" s="835">
        <v>0.15036880766871186</v>
      </c>
    </row>
    <row r="26" spans="1:6">
      <c r="A26" s="88"/>
      <c r="B26" s="88"/>
      <c r="C26" s="88"/>
      <c r="D26" s="88"/>
      <c r="E26" s="88"/>
      <c r="F26" s="88"/>
    </row>
    <row r="27" spans="1:6" s="3" customFormat="1" ht="15" thickBot="1">
      <c r="A27" s="145"/>
      <c r="B27" s="836"/>
      <c r="C27" s="836"/>
      <c r="D27" s="836"/>
      <c r="E27" s="145"/>
      <c r="F27" s="145"/>
    </row>
    <row r="28" spans="1:6" s="14" customFormat="1">
      <c r="A28" s="274" t="s">
        <v>214</v>
      </c>
      <c r="B28" s="1793" t="s">
        <v>156</v>
      </c>
      <c r="C28" s="1794"/>
      <c r="D28" s="1795"/>
      <c r="E28" s="1793" t="s">
        <v>29</v>
      </c>
      <c r="F28" s="1794"/>
    </row>
    <row r="29" spans="1:6" s="14" customFormat="1">
      <c r="A29" s="275" t="s">
        <v>30</v>
      </c>
      <c r="B29" s="276"/>
      <c r="C29" s="277"/>
      <c r="D29" s="278"/>
      <c r="E29" s="276"/>
      <c r="F29" s="277"/>
    </row>
    <row r="30" spans="1:6" s="16" customFormat="1" ht="15" thickBot="1">
      <c r="A30" s="123" t="s">
        <v>128</v>
      </c>
      <c r="B30" s="259" t="s">
        <v>157</v>
      </c>
      <c r="C30" s="260" t="s">
        <v>158</v>
      </c>
      <c r="D30" s="261" t="s">
        <v>159</v>
      </c>
      <c r="E30" s="192" t="s">
        <v>34</v>
      </c>
      <c r="F30" s="193" t="s">
        <v>35</v>
      </c>
    </row>
    <row r="31" spans="1:6">
      <c r="A31" s="266" t="s">
        <v>209</v>
      </c>
      <c r="B31" s="283">
        <v>8374009</v>
      </c>
      <c r="C31" s="284">
        <v>5305933</v>
      </c>
      <c r="D31" s="269">
        <v>6239161</v>
      </c>
      <c r="E31" s="831">
        <v>0.17588386434581815</v>
      </c>
      <c r="F31" s="832">
        <v>-0.25493739020342587</v>
      </c>
    </row>
    <row r="32" spans="1:6">
      <c r="A32" s="98" t="s">
        <v>210</v>
      </c>
      <c r="B32" s="285">
        <v>19441733</v>
      </c>
      <c r="C32" s="286">
        <v>24303193</v>
      </c>
      <c r="D32" s="270">
        <v>23329990</v>
      </c>
      <c r="E32" s="812">
        <v>-4.0044244392084614E-2</v>
      </c>
      <c r="F32" s="538">
        <v>0.19999539135734454</v>
      </c>
    </row>
    <row r="33" spans="1:14">
      <c r="A33" s="90" t="s">
        <v>211</v>
      </c>
      <c r="B33" s="285">
        <v>2091798</v>
      </c>
      <c r="C33" s="286">
        <v>1159587</v>
      </c>
      <c r="D33" s="270">
        <v>1276678.3399999999</v>
      </c>
      <c r="E33" s="812">
        <v>0.10097676155389794</v>
      </c>
      <c r="F33" s="538">
        <v>-0.38967417503984619</v>
      </c>
    </row>
    <row r="34" spans="1:14" s="3" customFormat="1" ht="15" thickBot="1">
      <c r="A34" s="98" t="s">
        <v>212</v>
      </c>
      <c r="B34" s="285">
        <v>17250531</v>
      </c>
      <c r="C34" s="286">
        <v>17863198</v>
      </c>
      <c r="D34" s="286">
        <v>16951481</v>
      </c>
      <c r="E34" s="812">
        <v>-5.1038845340011345E-2</v>
      </c>
      <c r="F34" s="538">
        <v>-1.7335698246042398E-2</v>
      </c>
    </row>
    <row r="35" spans="1:14" s="15" customFormat="1" ht="15" thickBot="1">
      <c r="A35" s="265" t="s">
        <v>215</v>
      </c>
      <c r="B35" s="287">
        <v>47158071</v>
      </c>
      <c r="C35" s="179">
        <v>48631911</v>
      </c>
      <c r="D35" s="282">
        <v>47797310</v>
      </c>
      <c r="E35" s="834">
        <v>-1.7161591696448042E-2</v>
      </c>
      <c r="F35" s="835">
        <v>1.355524062890523E-2</v>
      </c>
    </row>
    <row r="36" spans="1:14">
      <c r="A36" s="88"/>
      <c r="B36" s="88"/>
      <c r="C36" s="88"/>
      <c r="D36" s="88"/>
      <c r="E36" s="88"/>
      <c r="F36" s="88"/>
    </row>
    <row r="37" spans="1:14" ht="15" thickBot="1">
      <c r="A37" s="88"/>
      <c r="B37" s="88"/>
      <c r="C37" s="88"/>
      <c r="D37" s="88"/>
      <c r="E37" s="88"/>
      <c r="F37" s="88"/>
    </row>
    <row r="38" spans="1:14" s="25" customFormat="1">
      <c r="A38" s="256" t="s">
        <v>216</v>
      </c>
      <c r="B38" s="1790" t="s">
        <v>28</v>
      </c>
      <c r="C38" s="1791"/>
      <c r="D38" s="1792"/>
      <c r="E38" s="1790" t="s">
        <v>29</v>
      </c>
      <c r="F38" s="1791"/>
    </row>
    <row r="39" spans="1:14" s="16" customFormat="1" ht="15" thickBot="1">
      <c r="A39" s="123" t="s">
        <v>128</v>
      </c>
      <c r="B39" s="192" t="s">
        <v>31</v>
      </c>
      <c r="C39" s="193" t="s">
        <v>32</v>
      </c>
      <c r="D39" s="193" t="s">
        <v>33</v>
      </c>
      <c r="E39" s="291" t="s">
        <v>34</v>
      </c>
      <c r="F39" s="292" t="s">
        <v>35</v>
      </c>
    </row>
    <row r="40" spans="1:14">
      <c r="A40" s="1008" t="s">
        <v>216</v>
      </c>
      <c r="B40" s="837">
        <v>1.8599999999999998E-2</v>
      </c>
      <c r="C40" s="293">
        <v>1.43E-2</v>
      </c>
      <c r="D40" s="293">
        <v>1.18E-2</v>
      </c>
      <c r="E40" s="80" t="str">
        <f>+CONCATENATE(L40," ",$M$43)&amp;"bps"</f>
        <v>-25 bps</v>
      </c>
      <c r="F40" s="64" t="str">
        <f>+CONCATENATE(J40," ",$N$43)&amp;"bps"</f>
        <v>-68 bps</v>
      </c>
      <c r="I40" s="31">
        <f>+(ROUND(D40,4)-ROUND(B40,4))*100/1%</f>
        <v>-67.999999999999986</v>
      </c>
      <c r="J40" s="32">
        <f>+VALUE(ROUND(I40,0))</f>
        <v>-68</v>
      </c>
      <c r="K40" s="31">
        <f>+(ROUND(D40,4)-ROUND(C40,4))*100/1%</f>
        <v>-25.000000000000004</v>
      </c>
      <c r="L40" s="33">
        <f>+VALUE(ROUND(K40,0))</f>
        <v>-25</v>
      </c>
      <c r="M40" s="34" t="s">
        <v>217</v>
      </c>
      <c r="N40" s="34" t="s">
        <v>218</v>
      </c>
    </row>
    <row r="41" spans="1:14" s="3" customFormat="1" ht="15" thickBot="1">
      <c r="A41" s="294" t="s">
        <v>219</v>
      </c>
      <c r="B41" s="838">
        <v>1.9099999999999999E-2</v>
      </c>
      <c r="C41" s="295">
        <v>1.35E-2</v>
      </c>
      <c r="D41" s="295">
        <v>1.26E-2</v>
      </c>
      <c r="E41" s="296" t="str">
        <f>+CONCATENATE(L41," ",$M$43)&amp;"bps"</f>
        <v>-9 bps</v>
      </c>
      <c r="F41" s="297" t="str">
        <f>+CONCATENATE(J41," ",$N$43)&amp;"bps"</f>
        <v>-65 bps</v>
      </c>
      <c r="I41" s="35">
        <f>+(ROUND(D41,4)-ROUND(B41,4))*100/1%</f>
        <v>-64.999999999999986</v>
      </c>
      <c r="J41" s="36">
        <f>+VALUE(ROUND(I41,0))</f>
        <v>-65</v>
      </c>
      <c r="K41" s="35">
        <f>+(ROUND(D41,4)-ROUND(C41,4))*100/1%</f>
        <v>-8.9999999999999964</v>
      </c>
      <c r="L41" s="37">
        <f>+VALUE(ROUND(K41,0))</f>
        <v>-9</v>
      </c>
      <c r="M41" s="38"/>
      <c r="N41" s="38"/>
    </row>
  </sheetData>
  <mergeCells count="8">
    <mergeCell ref="B38:D38"/>
    <mergeCell ref="E38:F38"/>
    <mergeCell ref="B1:D1"/>
    <mergeCell ref="E1:F1"/>
    <mergeCell ref="B17:D17"/>
    <mergeCell ref="E17:F17"/>
    <mergeCell ref="B28:D28"/>
    <mergeCell ref="E28:F28"/>
  </mergeCells>
  <hyperlinks>
    <hyperlink ref="A3" location="Index!A1" display="Back to index" xr:uid="{E36B92F8-D58C-4F11-9CCA-224FCCC08377}"/>
    <hyperlink ref="A19" location="Index!A1" display="Back to index" xr:uid="{DCF1A760-7D24-4F5D-A379-9A20B7F14899}"/>
    <hyperlink ref="A30" location="Index!A1" display="Back to index" xr:uid="{54CF3FB1-EEB7-4A88-8EEF-BCFDCFDC484D}"/>
    <hyperlink ref="A39" location="Index!A1" display="Back to index" xr:uid="{7AD738E7-0D45-4DE9-B00C-E7BD3AD4D405}"/>
  </hyperlinks>
  <pageMargins left="0.7" right="0.7" top="0.75" bottom="0.75" header="0.3" footer="0.3"/>
  <ignoredErrors>
    <ignoredError sqref="K41"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9E189-AC92-47C8-9F1F-E78AB140C756}">
  <sheetPr>
    <tabColor theme="2" tint="-9.9978637043366805E-2"/>
  </sheetPr>
  <dimension ref="A1:I42"/>
  <sheetViews>
    <sheetView showGridLines="0" zoomScale="80" zoomScaleNormal="80" workbookViewId="0">
      <pane xSplit="1" topLeftCell="B1" activePane="topRight" state="frozen"/>
      <selection pane="topRight" activeCell="C22" sqref="C22"/>
    </sheetView>
  </sheetViews>
  <sheetFormatPr baseColWidth="10" defaultColWidth="11.453125" defaultRowHeight="14.5"/>
  <cols>
    <col min="1" max="1" width="58.26953125" customWidth="1"/>
    <col min="2" max="4" width="15.1796875" customWidth="1"/>
    <col min="5" max="6" width="11.54296875" bestFit="1" customWidth="1"/>
  </cols>
  <sheetData>
    <row r="1" spans="1:9" s="9" customFormat="1" ht="14">
      <c r="A1" s="298" t="s">
        <v>220</v>
      </c>
      <c r="B1" s="1769" t="s">
        <v>28</v>
      </c>
      <c r="C1" s="1798"/>
      <c r="D1" s="1770"/>
      <c r="E1" s="1769" t="s">
        <v>29</v>
      </c>
      <c r="F1" s="1798"/>
      <c r="G1" s="1796" t="s">
        <v>917</v>
      </c>
      <c r="H1" s="1797"/>
      <c r="I1" s="1393" t="s">
        <v>29</v>
      </c>
    </row>
    <row r="2" spans="1:9" s="9" customFormat="1" ht="14">
      <c r="A2" s="299" t="s">
        <v>30</v>
      </c>
      <c r="B2" s="984"/>
      <c r="C2" s="977"/>
      <c r="D2" s="977"/>
      <c r="E2" s="984"/>
      <c r="F2" s="977"/>
      <c r="G2" s="1388"/>
      <c r="H2" s="1389"/>
    </row>
    <row r="3" spans="1:9" s="17" customFormat="1" thickBot="1">
      <c r="A3" s="123" t="s">
        <v>128</v>
      </c>
      <c r="B3" s="288" t="s">
        <v>31</v>
      </c>
      <c r="C3" s="289" t="s">
        <v>32</v>
      </c>
      <c r="D3" s="290" t="s">
        <v>33</v>
      </c>
      <c r="E3" s="291" t="s">
        <v>34</v>
      </c>
      <c r="F3" s="292" t="s">
        <v>35</v>
      </c>
      <c r="G3" s="1370" t="s">
        <v>157</v>
      </c>
      <c r="H3" s="1371" t="s">
        <v>159</v>
      </c>
      <c r="I3" s="1100" t="s">
        <v>918</v>
      </c>
    </row>
    <row r="4" spans="1:9" s="8" customFormat="1" ht="14">
      <c r="A4" s="300" t="s">
        <v>221</v>
      </c>
      <c r="B4" s="301">
        <v>-2557658</v>
      </c>
      <c r="C4" s="302">
        <v>-622982</v>
      </c>
      <c r="D4" s="303">
        <v>-441007</v>
      </c>
      <c r="E4" s="831">
        <v>-0.29199999999999998</v>
      </c>
      <c r="F4" s="832">
        <v>-0.82799999999999996</v>
      </c>
      <c r="G4" s="301">
        <v>-3946369</v>
      </c>
      <c r="H4" s="168">
        <v>-1063989</v>
      </c>
      <c r="I4" s="110">
        <v>-0.73</v>
      </c>
    </row>
    <row r="5" spans="1:9">
      <c r="A5" s="304" t="s">
        <v>222</v>
      </c>
      <c r="B5" s="305">
        <v>17201</v>
      </c>
      <c r="C5" s="306">
        <v>65335</v>
      </c>
      <c r="D5" s="307">
        <v>77627</v>
      </c>
      <c r="E5" s="812">
        <v>0.188</v>
      </c>
      <c r="F5" s="538">
        <v>3.5129999999999999</v>
      </c>
      <c r="G5" s="305">
        <v>64431</v>
      </c>
      <c r="H5" s="170">
        <v>142962</v>
      </c>
      <c r="I5" s="110">
        <v>1.2190000000000001</v>
      </c>
    </row>
    <row r="6" spans="1:9" s="3" customFormat="1" ht="28.5" thickBot="1">
      <c r="A6" s="308" t="s">
        <v>37</v>
      </c>
      <c r="B6" s="309">
        <v>-2540457</v>
      </c>
      <c r="C6" s="310">
        <v>-557647</v>
      </c>
      <c r="D6" s="311">
        <v>-363380</v>
      </c>
      <c r="E6" s="839">
        <v>-0.34799999999999998</v>
      </c>
      <c r="F6" s="840">
        <v>-0.85699999999999998</v>
      </c>
      <c r="G6" s="309">
        <v>-3881938</v>
      </c>
      <c r="H6" s="359">
        <v>-921027</v>
      </c>
      <c r="I6" s="1387">
        <v>-0.76300000000000001</v>
      </c>
    </row>
    <row r="7" spans="1:9">
      <c r="A7" s="88"/>
      <c r="B7" s="88"/>
      <c r="C7" s="88"/>
      <c r="D7" s="88"/>
      <c r="E7" s="88"/>
      <c r="F7" s="88"/>
    </row>
    <row r="8" spans="1:9" s="3" customFormat="1" ht="15" thickBot="1">
      <c r="A8" s="145"/>
      <c r="B8" s="145"/>
      <c r="C8" s="145"/>
      <c r="D8" s="145"/>
      <c r="E8" s="145"/>
      <c r="F8" s="145"/>
    </row>
    <row r="9" spans="1:9" s="1" customFormat="1">
      <c r="A9" s="1799" t="s">
        <v>223</v>
      </c>
      <c r="B9" s="1769" t="s">
        <v>28</v>
      </c>
      <c r="C9" s="1798"/>
      <c r="D9" s="1770"/>
      <c r="E9" s="1769" t="s">
        <v>29</v>
      </c>
      <c r="F9" s="1798"/>
      <c r="G9" s="1745" t="s">
        <v>917</v>
      </c>
      <c r="H9" s="1746"/>
      <c r="I9" s="1260" t="s">
        <v>29</v>
      </c>
    </row>
    <row r="10" spans="1:9" s="1" customFormat="1">
      <c r="A10" s="1800"/>
      <c r="B10" s="984"/>
      <c r="C10" s="977"/>
      <c r="D10" s="977"/>
      <c r="E10" s="984"/>
      <c r="F10" s="977"/>
      <c r="G10" s="1388"/>
      <c r="H10" s="1389"/>
      <c r="I10" s="9"/>
    </row>
    <row r="11" spans="1:9" s="5" customFormat="1" ht="15" thickBot="1">
      <c r="A11" s="123" t="s">
        <v>128</v>
      </c>
      <c r="B11" s="288" t="s">
        <v>31</v>
      </c>
      <c r="C11" s="289" t="s">
        <v>32</v>
      </c>
      <c r="D11" s="290" t="s">
        <v>33</v>
      </c>
      <c r="E11" s="291" t="s">
        <v>34</v>
      </c>
      <c r="F11" s="292" t="s">
        <v>35</v>
      </c>
      <c r="G11" s="1370" t="s">
        <v>157</v>
      </c>
      <c r="H11" s="1371" t="s">
        <v>159</v>
      </c>
      <c r="I11" s="1100" t="s">
        <v>918</v>
      </c>
    </row>
    <row r="12" spans="1:9" ht="17">
      <c r="A12" s="98" t="s">
        <v>224</v>
      </c>
      <c r="B12" s="312">
        <v>7.6600000000000001E-2</v>
      </c>
      <c r="C12" s="70">
        <v>1.6299999999999999E-2</v>
      </c>
      <c r="D12" s="71">
        <v>1.0200000000000001E-2</v>
      </c>
      <c r="E12" s="80" t="s">
        <v>225</v>
      </c>
      <c r="F12" s="64" t="s">
        <v>226</v>
      </c>
      <c r="G12" s="1390">
        <v>5.8500000000000003E-2</v>
      </c>
      <c r="H12" s="1391">
        <v>1.29E-2</v>
      </c>
      <c r="I12" s="1111" t="s">
        <v>919</v>
      </c>
    </row>
    <row r="13" spans="1:9" ht="17">
      <c r="A13" s="98" t="s">
        <v>227</v>
      </c>
      <c r="B13" s="80" t="s">
        <v>228</v>
      </c>
      <c r="C13" s="70">
        <v>1.9199999999999998E-2</v>
      </c>
      <c r="D13" s="71">
        <v>1.23E-2</v>
      </c>
      <c r="E13" s="80" t="s">
        <v>229</v>
      </c>
      <c r="F13" s="64" t="s">
        <v>230</v>
      </c>
      <c r="G13" s="1121" t="s">
        <v>920</v>
      </c>
      <c r="H13" s="1270">
        <v>1.5100000000000001E-2</v>
      </c>
      <c r="I13" s="1294" t="s">
        <v>921</v>
      </c>
    </row>
    <row r="14" spans="1:9" s="3" customFormat="1" ht="28.5" thickBot="1">
      <c r="A14" s="313" t="s">
        <v>231</v>
      </c>
      <c r="B14" s="314" t="s">
        <v>232</v>
      </c>
      <c r="C14" s="541">
        <v>0.26300000000000001</v>
      </c>
      <c r="D14" s="964">
        <v>0.157</v>
      </c>
      <c r="E14" s="314" t="s">
        <v>233</v>
      </c>
      <c r="F14" s="315" t="s">
        <v>39</v>
      </c>
      <c r="G14" s="1256" t="s">
        <v>922</v>
      </c>
      <c r="H14" s="1392">
        <v>0.20799999999999999</v>
      </c>
      <c r="I14" s="1256" t="s">
        <v>923</v>
      </c>
    </row>
    <row r="15" spans="1:9">
      <c r="A15" s="1009" t="s">
        <v>234</v>
      </c>
      <c r="B15" s="316"/>
      <c r="C15" s="316"/>
      <c r="D15" s="316"/>
      <c r="E15" s="316"/>
      <c r="F15" s="316"/>
    </row>
    <row r="16" spans="1:9" ht="14.25" customHeight="1">
      <c r="A16" s="1001" t="s">
        <v>235</v>
      </c>
      <c r="B16" s="996"/>
      <c r="C16" s="996"/>
      <c r="D16" s="996"/>
      <c r="E16" s="996"/>
      <c r="F16" s="996"/>
    </row>
    <row r="17" spans="1:6" ht="14.25" customHeight="1">
      <c r="A17" s="996"/>
      <c r="B17" s="996"/>
      <c r="C17" s="996"/>
      <c r="D17" s="996"/>
      <c r="E17" s="996"/>
      <c r="F17" s="996"/>
    </row>
    <row r="18" spans="1:6" s="3" customFormat="1" ht="15" thickBot="1">
      <c r="A18" s="145"/>
      <c r="B18" s="145"/>
      <c r="C18" s="145"/>
      <c r="D18" s="145"/>
      <c r="E18" s="145"/>
      <c r="F18" s="145"/>
    </row>
    <row r="19" spans="1:6" s="14" customFormat="1">
      <c r="A19" s="317" t="s">
        <v>236</v>
      </c>
      <c r="B19" s="1769" t="s">
        <v>156</v>
      </c>
      <c r="C19" s="1798"/>
      <c r="D19" s="1770"/>
      <c r="E19" s="1769" t="s">
        <v>29</v>
      </c>
      <c r="F19" s="1798"/>
    </row>
    <row r="20" spans="1:6" s="14" customFormat="1">
      <c r="A20" s="318" t="s">
        <v>30</v>
      </c>
      <c r="B20" s="86"/>
      <c r="C20" s="86"/>
      <c r="D20" s="86"/>
      <c r="E20" s="984"/>
      <c r="F20" s="977"/>
    </row>
    <row r="21" spans="1:6" s="14" customFormat="1" ht="15" thickBot="1">
      <c r="A21" s="123" t="s">
        <v>128</v>
      </c>
      <c r="B21" s="259" t="s">
        <v>157</v>
      </c>
      <c r="C21" s="260" t="s">
        <v>158</v>
      </c>
      <c r="D21" s="261" t="s">
        <v>159</v>
      </c>
      <c r="E21" s="291" t="s">
        <v>34</v>
      </c>
      <c r="F21" s="292" t="s">
        <v>35</v>
      </c>
    </row>
    <row r="22" spans="1:6" s="28" customFormat="1" ht="15" thickBot="1">
      <c r="A22" s="319" t="s">
        <v>237</v>
      </c>
      <c r="B22" s="190">
        <v>132741720</v>
      </c>
      <c r="C22" s="179">
        <v>137031239</v>
      </c>
      <c r="D22" s="282">
        <v>143091752</v>
      </c>
      <c r="E22" s="834">
        <v>4.3999999999999997E-2</v>
      </c>
      <c r="F22" s="835">
        <v>7.8E-2</v>
      </c>
    </row>
    <row r="23" spans="1:6" s="15" customFormat="1" ht="15" thickBot="1">
      <c r="A23" s="319" t="s">
        <v>238</v>
      </c>
      <c r="B23" s="190">
        <v>117793155</v>
      </c>
      <c r="C23" s="179">
        <v>112782997</v>
      </c>
      <c r="D23" s="282">
        <v>120095401</v>
      </c>
      <c r="E23" s="834">
        <v>6.5000000000000002E-2</v>
      </c>
      <c r="F23" s="835">
        <v>0.02</v>
      </c>
    </row>
    <row r="24" spans="1:6" s="15" customFormat="1" ht="15" thickBot="1">
      <c r="A24" s="304" t="s">
        <v>239</v>
      </c>
      <c r="B24" s="169">
        <v>8412544</v>
      </c>
      <c r="C24" s="109">
        <v>9744298</v>
      </c>
      <c r="D24" s="170">
        <v>9391151</v>
      </c>
      <c r="E24" s="812">
        <v>-3.5999999999999997E-2</v>
      </c>
      <c r="F24" s="538">
        <v>0.11600000000000001</v>
      </c>
    </row>
    <row r="25" spans="1:6" s="15" customFormat="1" ht="15" thickBot="1">
      <c r="A25" s="320" t="s">
        <v>240</v>
      </c>
      <c r="B25" s="321">
        <v>42104</v>
      </c>
      <c r="C25" s="322">
        <v>767136</v>
      </c>
      <c r="D25" s="322">
        <v>742211</v>
      </c>
      <c r="E25" s="879">
        <v>-3.2000000000000001E-2</v>
      </c>
      <c r="F25" s="880" t="s">
        <v>39</v>
      </c>
    </row>
    <row r="26" spans="1:6" ht="17">
      <c r="A26" s="98" t="s">
        <v>241</v>
      </c>
      <c r="B26" s="169">
        <v>3842830</v>
      </c>
      <c r="C26" s="109">
        <v>4868483</v>
      </c>
      <c r="D26" s="170">
        <v>5054353</v>
      </c>
      <c r="E26" s="812">
        <v>3.7999999999999999E-2</v>
      </c>
      <c r="F26" s="538">
        <v>0.315</v>
      </c>
    </row>
    <row r="27" spans="1:6" ht="17">
      <c r="A27" s="97" t="s">
        <v>242</v>
      </c>
      <c r="B27" s="169">
        <v>3112920</v>
      </c>
      <c r="C27" s="109">
        <v>3789286</v>
      </c>
      <c r="D27" s="170">
        <v>3817463</v>
      </c>
      <c r="E27" s="812">
        <v>7.0000000000000001E-3</v>
      </c>
      <c r="F27" s="538">
        <v>0.22600000000000001</v>
      </c>
    </row>
    <row r="28" spans="1:6">
      <c r="A28" s="98" t="s">
        <v>243</v>
      </c>
      <c r="B28" s="169">
        <v>1179031</v>
      </c>
      <c r="C28" s="109">
        <v>1951855</v>
      </c>
      <c r="D28" s="170">
        <v>1800076</v>
      </c>
      <c r="E28" s="812">
        <v>-7.8E-2</v>
      </c>
      <c r="F28" s="538">
        <v>0.52700000000000002</v>
      </c>
    </row>
    <row r="29" spans="1:6" s="3" customFormat="1" ht="17">
      <c r="A29" s="323" t="s">
        <v>244</v>
      </c>
      <c r="B29" s="174">
        <v>5021861</v>
      </c>
      <c r="C29" s="175">
        <v>6820338</v>
      </c>
      <c r="D29" s="176">
        <v>6854429</v>
      </c>
      <c r="E29" s="833">
        <v>5.0000000000000001E-3</v>
      </c>
      <c r="F29" s="540">
        <v>0.36499999999999999</v>
      </c>
    </row>
    <row r="30" spans="1:6">
      <c r="A30" s="324" t="s">
        <v>245</v>
      </c>
      <c r="B30" s="325">
        <v>2.8899999999999999E-2</v>
      </c>
      <c r="C30" s="326">
        <v>3.5499999999999997E-2</v>
      </c>
      <c r="D30" s="327">
        <v>3.5299999999999998E-2</v>
      </c>
      <c r="E30" s="56" t="s">
        <v>246</v>
      </c>
      <c r="F30" s="57" t="s">
        <v>247</v>
      </c>
    </row>
    <row r="31" spans="1:6">
      <c r="A31" s="328" t="s">
        <v>248</v>
      </c>
      <c r="B31" s="325">
        <v>3.2599999999999997E-2</v>
      </c>
      <c r="C31" s="326">
        <v>4.3200000000000002E-2</v>
      </c>
      <c r="D31" s="327">
        <v>3.8899999999999997E-2</v>
      </c>
      <c r="E31" s="61" t="s">
        <v>249</v>
      </c>
      <c r="F31" s="62" t="s">
        <v>250</v>
      </c>
    </row>
    <row r="32" spans="1:6">
      <c r="A32" s="329" t="s">
        <v>251</v>
      </c>
      <c r="B32" s="325">
        <v>2.35E-2</v>
      </c>
      <c r="C32" s="326">
        <v>2.7699999999999999E-2</v>
      </c>
      <c r="D32" s="327">
        <v>2.6700000000000002E-2</v>
      </c>
      <c r="E32" s="61" t="s">
        <v>252</v>
      </c>
      <c r="F32" s="62" t="s">
        <v>253</v>
      </c>
    </row>
    <row r="33" spans="1:6">
      <c r="A33" s="329" t="s">
        <v>254</v>
      </c>
      <c r="B33" s="325">
        <v>3.7831821073284269E-2</v>
      </c>
      <c r="C33" s="326">
        <v>4.9772139913293788E-2</v>
      </c>
      <c r="D33" s="327">
        <v>4.7902334720173106E-2</v>
      </c>
      <c r="E33" s="61" t="s">
        <v>75</v>
      </c>
      <c r="F33" s="62" t="s">
        <v>76</v>
      </c>
    </row>
    <row r="34" spans="1:6">
      <c r="A34" s="329" t="s">
        <v>255</v>
      </c>
      <c r="B34" s="325">
        <v>4.2599999999999999E-2</v>
      </c>
      <c r="C34" s="326">
        <v>6.0499999999999998E-2</v>
      </c>
      <c r="D34" s="327">
        <v>5.3800000000000001E-2</v>
      </c>
      <c r="E34" s="61" t="s">
        <v>256</v>
      </c>
      <c r="F34" s="62" t="s">
        <v>257</v>
      </c>
    </row>
    <row r="35" spans="1:6">
      <c r="A35" s="329" t="s">
        <v>258</v>
      </c>
      <c r="B35" s="325">
        <v>6.3399999999999998E-2</v>
      </c>
      <c r="C35" s="326">
        <v>7.1099999999999997E-2</v>
      </c>
      <c r="D35" s="327">
        <v>6.5600000000000006E-2</v>
      </c>
      <c r="E35" s="61" t="s">
        <v>259</v>
      </c>
      <c r="F35" s="62" t="s">
        <v>260</v>
      </c>
    </row>
    <row r="36" spans="1:6">
      <c r="A36" s="330" t="s">
        <v>80</v>
      </c>
      <c r="B36" s="817">
        <v>2.1890000000000001</v>
      </c>
      <c r="C36" s="818">
        <v>2.0019999999999998</v>
      </c>
      <c r="D36" s="841">
        <v>1.8580000000000001</v>
      </c>
      <c r="E36" s="61" t="s">
        <v>261</v>
      </c>
      <c r="F36" s="62" t="s">
        <v>262</v>
      </c>
    </row>
    <row r="37" spans="1:6" ht="16.5" customHeight="1">
      <c r="A37" s="330" t="s">
        <v>263</v>
      </c>
      <c r="B37" s="817">
        <v>2.702</v>
      </c>
      <c r="C37" s="818">
        <v>2.5720000000000001</v>
      </c>
      <c r="D37" s="970" t="s">
        <v>264</v>
      </c>
      <c r="E37" s="61" t="s">
        <v>265</v>
      </c>
      <c r="F37" s="62" t="s">
        <v>266</v>
      </c>
    </row>
    <row r="38" spans="1:6" s="3" customFormat="1" ht="15" thickBot="1">
      <c r="A38" s="331" t="s">
        <v>83</v>
      </c>
      <c r="B38" s="842">
        <v>1.675</v>
      </c>
      <c r="C38" s="843">
        <v>1.429</v>
      </c>
      <c r="D38" s="971" t="s">
        <v>267</v>
      </c>
      <c r="E38" s="332" t="s">
        <v>268</v>
      </c>
      <c r="F38" s="333" t="s">
        <v>269</v>
      </c>
    </row>
    <row r="39" spans="1:6" ht="15" customHeight="1">
      <c r="A39" s="115" t="s">
        <v>270</v>
      </c>
      <c r="B39" s="334"/>
      <c r="C39" s="334"/>
      <c r="D39" s="88"/>
      <c r="E39" s="88"/>
      <c r="F39" s="88"/>
    </row>
    <row r="40" spans="1:6">
      <c r="A40" s="115" t="s">
        <v>271</v>
      </c>
      <c r="B40" s="335"/>
      <c r="C40" s="335"/>
      <c r="D40" s="335"/>
      <c r="E40" s="88"/>
      <c r="F40" s="88"/>
    </row>
    <row r="41" spans="1:6">
      <c r="A41" s="20"/>
      <c r="B41" s="20"/>
      <c r="C41" s="20"/>
      <c r="D41" s="8"/>
      <c r="E41" s="8"/>
      <c r="F41" s="8"/>
    </row>
    <row r="42" spans="1:6">
      <c r="A42" s="8"/>
      <c r="B42" s="8"/>
      <c r="C42" s="8"/>
      <c r="D42" s="8"/>
      <c r="E42" s="8"/>
      <c r="F42" s="8"/>
    </row>
  </sheetData>
  <mergeCells count="9">
    <mergeCell ref="G1:H1"/>
    <mergeCell ref="G9:H9"/>
    <mergeCell ref="B19:D19"/>
    <mergeCell ref="E19:F19"/>
    <mergeCell ref="A9:A10"/>
    <mergeCell ref="B1:D1"/>
    <mergeCell ref="E1:F1"/>
    <mergeCell ref="B9:D9"/>
    <mergeCell ref="E9:F9"/>
  </mergeCells>
  <hyperlinks>
    <hyperlink ref="A3" location="Index!A1" display="Back to index" xr:uid="{C1698351-D675-4052-9004-AF2205865F18}"/>
    <hyperlink ref="A11" location="Index!A1" display="Back to index" xr:uid="{B71093C4-744C-4901-AE5B-52BBCBC2ABE1}"/>
    <hyperlink ref="A21" location="Index!A1" display="Back to index" xr:uid="{BE14A46C-1813-49B0-95BF-029D7DB53F8F}"/>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55E82-14FB-42F9-840A-F29262CD0C9E}">
  <sheetPr>
    <tabColor theme="2" tint="-9.9978637043366805E-2"/>
  </sheetPr>
  <dimension ref="A1:I24"/>
  <sheetViews>
    <sheetView showGridLines="0" zoomScale="70" zoomScaleNormal="70" workbookViewId="0">
      <pane xSplit="1" topLeftCell="B1" activePane="topRight" state="frozen"/>
      <selection pane="topRight" activeCell="G1" sqref="G1:I1"/>
    </sheetView>
  </sheetViews>
  <sheetFormatPr baseColWidth="10" defaultColWidth="11.453125" defaultRowHeight="14.5"/>
  <cols>
    <col min="1" max="1" width="51.26953125" style="88" customWidth="1"/>
    <col min="2" max="2" width="16.453125" style="88" customWidth="1"/>
    <col min="3" max="3" width="18.81640625" style="88" customWidth="1"/>
    <col min="4" max="4" width="16.453125" style="88" customWidth="1"/>
    <col min="5" max="6" width="11.453125" style="88"/>
    <col min="7" max="8" width="12.1796875" bestFit="1" customWidth="1"/>
    <col min="9" max="9" width="11.54296875" bestFit="1" customWidth="1"/>
  </cols>
  <sheetData>
    <row r="1" spans="1:9" s="9" customFormat="1" ht="14">
      <c r="A1" s="317" t="s">
        <v>272</v>
      </c>
      <c r="B1" s="1755" t="s">
        <v>28</v>
      </c>
      <c r="C1" s="1756"/>
      <c r="D1" s="1757"/>
      <c r="E1" s="1755" t="s">
        <v>29</v>
      </c>
      <c r="F1" s="1756"/>
      <c r="G1" s="1796" t="s">
        <v>917</v>
      </c>
      <c r="H1" s="1797"/>
      <c r="I1" s="1393" t="s">
        <v>29</v>
      </c>
    </row>
    <row r="2" spans="1:9" s="9" customFormat="1" ht="14">
      <c r="A2" s="336" t="s">
        <v>30</v>
      </c>
      <c r="B2" s="972"/>
      <c r="C2" s="1004"/>
      <c r="D2" s="1004"/>
      <c r="E2" s="972"/>
      <c r="F2" s="1004"/>
      <c r="G2" s="1388"/>
      <c r="H2" s="1389"/>
    </row>
    <row r="3" spans="1:9" s="17" customFormat="1" thickBot="1">
      <c r="A3" s="123" t="s">
        <v>128</v>
      </c>
      <c r="B3" s="288" t="s">
        <v>31</v>
      </c>
      <c r="C3" s="289" t="s">
        <v>32</v>
      </c>
      <c r="D3" s="290" t="s">
        <v>33</v>
      </c>
      <c r="E3" s="192" t="s">
        <v>34</v>
      </c>
      <c r="F3" s="193" t="s">
        <v>35</v>
      </c>
      <c r="G3" s="1394" t="s">
        <v>157</v>
      </c>
      <c r="H3" s="1395" t="s">
        <v>159</v>
      </c>
      <c r="I3" s="1100" t="s">
        <v>918</v>
      </c>
    </row>
    <row r="4" spans="1:9" s="8" customFormat="1" ht="14">
      <c r="A4" s="337" t="s">
        <v>273</v>
      </c>
      <c r="B4" s="846">
        <v>2727369</v>
      </c>
      <c r="C4" s="338">
        <v>2816073</v>
      </c>
      <c r="D4" s="338">
        <v>2891579</v>
      </c>
      <c r="E4" s="869">
        <v>2.7E-2</v>
      </c>
      <c r="F4" s="870">
        <v>0.06</v>
      </c>
      <c r="G4" s="1407">
        <v>5890978</v>
      </c>
      <c r="H4" s="1396">
        <v>5707652</v>
      </c>
      <c r="I4" s="1416">
        <v>-3.1E-2</v>
      </c>
    </row>
    <row r="5" spans="1:9">
      <c r="A5" s="339" t="s">
        <v>274</v>
      </c>
      <c r="B5" s="67">
        <v>2353285</v>
      </c>
      <c r="C5" s="68">
        <v>2432761</v>
      </c>
      <c r="D5" s="68">
        <v>2476187</v>
      </c>
      <c r="E5" s="746">
        <v>1.7999999999999999E-2</v>
      </c>
      <c r="F5" s="747">
        <v>5.1999999999999998E-2</v>
      </c>
      <c r="G5" s="1408">
        <v>5123636</v>
      </c>
      <c r="H5" s="1397">
        <v>4908948</v>
      </c>
      <c r="I5" s="1417">
        <v>-4.2000000000000003E-2</v>
      </c>
    </row>
    <row r="6" spans="1:9">
      <c r="A6" s="339" t="s">
        <v>275</v>
      </c>
      <c r="B6" s="67">
        <v>4867</v>
      </c>
      <c r="C6" s="68">
        <v>3221</v>
      </c>
      <c r="D6" s="68">
        <v>11536</v>
      </c>
      <c r="E6" s="746">
        <v>2.581</v>
      </c>
      <c r="F6" s="747">
        <v>1.37</v>
      </c>
      <c r="G6" s="1408">
        <v>12746</v>
      </c>
      <c r="H6" s="1397">
        <v>14757</v>
      </c>
      <c r="I6" s="1417">
        <v>0.158</v>
      </c>
    </row>
    <row r="7" spans="1:9">
      <c r="A7" s="339" t="s">
        <v>276</v>
      </c>
      <c r="B7" s="67">
        <v>9264</v>
      </c>
      <c r="C7" s="68">
        <v>7896</v>
      </c>
      <c r="D7" s="68">
        <v>6076</v>
      </c>
      <c r="E7" s="746">
        <v>-0.23</v>
      </c>
      <c r="F7" s="747">
        <v>-0.34399999999999997</v>
      </c>
      <c r="G7" s="1408">
        <v>58377</v>
      </c>
      <c r="H7" s="1397">
        <v>13972</v>
      </c>
      <c r="I7" s="1417">
        <v>-0.76100000000000001</v>
      </c>
    </row>
    <row r="8" spans="1:9">
      <c r="A8" s="339" t="s">
        <v>277</v>
      </c>
      <c r="B8" s="67">
        <v>350617</v>
      </c>
      <c r="C8" s="68">
        <v>362964</v>
      </c>
      <c r="D8" s="68">
        <v>382140</v>
      </c>
      <c r="E8" s="746">
        <v>5.2999999999999999E-2</v>
      </c>
      <c r="F8" s="747">
        <v>0.09</v>
      </c>
      <c r="G8" s="1408">
        <v>673351</v>
      </c>
      <c r="H8" s="1397">
        <v>745104</v>
      </c>
      <c r="I8" s="1417">
        <v>0.107</v>
      </c>
    </row>
    <row r="9" spans="1:9">
      <c r="A9" s="339" t="s">
        <v>278</v>
      </c>
      <c r="B9" s="67">
        <v>9336</v>
      </c>
      <c r="C9" s="68">
        <v>9231</v>
      </c>
      <c r="D9" s="68">
        <v>15640</v>
      </c>
      <c r="E9" s="746">
        <v>0.69399999999999995</v>
      </c>
      <c r="F9" s="747">
        <v>0.67500000000000004</v>
      </c>
      <c r="G9" s="1408">
        <v>22868</v>
      </c>
      <c r="H9" s="1397">
        <v>24871</v>
      </c>
      <c r="I9" s="1417">
        <v>8.7999999999999995E-2</v>
      </c>
    </row>
    <row r="10" spans="1:9" ht="17">
      <c r="A10" s="92" t="s">
        <v>279</v>
      </c>
      <c r="B10" s="72">
        <v>766019</v>
      </c>
      <c r="C10" s="73">
        <v>692690</v>
      </c>
      <c r="D10" s="73">
        <v>582537</v>
      </c>
      <c r="E10" s="871">
        <v>-0.159</v>
      </c>
      <c r="F10" s="872">
        <v>-0.24</v>
      </c>
      <c r="G10" s="1409">
        <v>1550101</v>
      </c>
      <c r="H10" s="1398">
        <v>1275227</v>
      </c>
      <c r="I10" s="1418">
        <v>-0.17699999999999999</v>
      </c>
    </row>
    <row r="11" spans="1:9">
      <c r="A11" s="339" t="s">
        <v>280</v>
      </c>
      <c r="B11" s="67">
        <v>320169</v>
      </c>
      <c r="C11" s="68">
        <v>222643</v>
      </c>
      <c r="D11" s="68">
        <v>210275</v>
      </c>
      <c r="E11" s="746">
        <v>-5.6000000000000001E-2</v>
      </c>
      <c r="F11" s="747">
        <v>-0.34300000000000003</v>
      </c>
      <c r="G11" s="1408">
        <v>684276</v>
      </c>
      <c r="H11" s="1397">
        <v>432918</v>
      </c>
      <c r="I11" s="1417">
        <v>-0.36699999999999999</v>
      </c>
    </row>
    <row r="12" spans="1:9">
      <c r="A12" s="339" t="s">
        <v>281</v>
      </c>
      <c r="B12" s="67">
        <v>157819</v>
      </c>
      <c r="C12" s="68">
        <v>112228</v>
      </c>
      <c r="D12" s="68">
        <v>101265</v>
      </c>
      <c r="E12" s="746">
        <v>-9.8000000000000004E-2</v>
      </c>
      <c r="F12" s="747">
        <v>-0.35799999999999998</v>
      </c>
      <c r="G12" s="1408">
        <v>294945</v>
      </c>
      <c r="H12" s="1397">
        <v>213493</v>
      </c>
      <c r="I12" s="1417">
        <v>-0.27600000000000002</v>
      </c>
    </row>
    <row r="13" spans="1:9">
      <c r="A13" s="339" t="s">
        <v>282</v>
      </c>
      <c r="B13" s="67">
        <v>199347</v>
      </c>
      <c r="C13" s="68">
        <v>266971</v>
      </c>
      <c r="D13" s="68">
        <v>178664</v>
      </c>
      <c r="E13" s="746">
        <v>-0.33100000000000002</v>
      </c>
      <c r="F13" s="747">
        <v>-0.104</v>
      </c>
      <c r="G13" s="1408">
        <v>397461</v>
      </c>
      <c r="H13" s="1397">
        <v>445635</v>
      </c>
      <c r="I13" s="1417">
        <v>0.121</v>
      </c>
    </row>
    <row r="14" spans="1:9" s="3" customFormat="1" ht="17" thickBot="1">
      <c r="A14" s="341" t="s">
        <v>283</v>
      </c>
      <c r="B14" s="81">
        <v>88684</v>
      </c>
      <c r="C14" s="82">
        <v>90848</v>
      </c>
      <c r="D14" s="82">
        <v>92333</v>
      </c>
      <c r="E14" s="746">
        <v>1.6E-2</v>
      </c>
      <c r="F14" s="747">
        <v>4.1000000000000002E-2</v>
      </c>
      <c r="G14" s="1408">
        <v>173419</v>
      </c>
      <c r="H14" s="1397">
        <v>183181</v>
      </c>
      <c r="I14" s="1417">
        <v>5.6000000000000001E-2</v>
      </c>
    </row>
    <row r="15" spans="1:9" s="15" customFormat="1" ht="17" thickBot="1">
      <c r="A15" s="265" t="s">
        <v>284</v>
      </c>
      <c r="B15" s="847">
        <v>1961350</v>
      </c>
      <c r="C15" s="342">
        <v>2123383</v>
      </c>
      <c r="D15" s="342">
        <v>2309042</v>
      </c>
      <c r="E15" s="873">
        <v>8.6999999999999994E-2</v>
      </c>
      <c r="F15" s="867">
        <v>0.17699999999999999</v>
      </c>
      <c r="G15" s="1410">
        <v>4340877</v>
      </c>
      <c r="H15" s="1399">
        <v>4432425</v>
      </c>
      <c r="I15" s="1419">
        <v>2.1000000000000001E-2</v>
      </c>
    </row>
    <row r="16" spans="1:9" s="15" customFormat="1" ht="33" customHeight="1" thickBot="1">
      <c r="A16" s="265" t="s">
        <v>285</v>
      </c>
      <c r="B16" s="392">
        <v>-579107</v>
      </c>
      <c r="C16" s="343">
        <v>1565736</v>
      </c>
      <c r="D16" s="344">
        <v>1945662</v>
      </c>
      <c r="E16" s="839">
        <v>0.24299999999999999</v>
      </c>
      <c r="F16" s="840">
        <v>-4.3600000000000003</v>
      </c>
      <c r="G16" s="1400">
        <v>458939</v>
      </c>
      <c r="H16" s="1401">
        <v>3511398</v>
      </c>
      <c r="I16" s="1420">
        <v>6.6509999999999998</v>
      </c>
    </row>
    <row r="17" spans="1:9" s="15" customFormat="1" ht="17.5" thickBot="1">
      <c r="A17" s="345" t="s">
        <v>286</v>
      </c>
      <c r="B17" s="848">
        <v>194719985</v>
      </c>
      <c r="C17" s="346">
        <v>227812456</v>
      </c>
      <c r="D17" s="346">
        <v>230237853</v>
      </c>
      <c r="E17" s="874">
        <v>1.0999999999999999E-2</v>
      </c>
      <c r="F17" s="875">
        <v>0.182</v>
      </c>
      <c r="G17" s="1402">
        <v>190625695</v>
      </c>
      <c r="H17" s="1403">
        <v>227052978</v>
      </c>
      <c r="I17" s="1421">
        <v>0.191</v>
      </c>
    </row>
    <row r="18" spans="1:9" ht="17">
      <c r="A18" s="337" t="s">
        <v>287</v>
      </c>
      <c r="B18" s="849">
        <v>4.0300000000000002E-2</v>
      </c>
      <c r="C18" s="347">
        <v>3.73E-2</v>
      </c>
      <c r="D18" s="347">
        <v>4.0099999999999997E-2</v>
      </c>
      <c r="E18" s="876" t="s">
        <v>288</v>
      </c>
      <c r="F18" s="778" t="s">
        <v>289</v>
      </c>
      <c r="G18" s="1411">
        <v>4.5499999999999999E-2</v>
      </c>
      <c r="H18" s="1404">
        <v>3.9E-2</v>
      </c>
      <c r="I18" s="1422" t="s">
        <v>924</v>
      </c>
    </row>
    <row r="19" spans="1:9" ht="17">
      <c r="A19" s="92" t="s">
        <v>290</v>
      </c>
      <c r="B19" s="340">
        <v>-1.1900000000000001E-2</v>
      </c>
      <c r="C19" s="78">
        <v>2.75E-2</v>
      </c>
      <c r="D19" s="78">
        <v>3.3799999999999997E-2</v>
      </c>
      <c r="E19" s="871" t="s">
        <v>291</v>
      </c>
      <c r="F19" s="872" t="s">
        <v>292</v>
      </c>
      <c r="G19" s="1412">
        <v>4.7999999999999996E-3</v>
      </c>
      <c r="H19" s="1405">
        <v>3.09E-2</v>
      </c>
      <c r="I19" s="1423" t="s">
        <v>925</v>
      </c>
    </row>
    <row r="20" spans="1:9" s="3" customFormat="1" ht="15" thickBot="1">
      <c r="A20" s="845" t="s">
        <v>293</v>
      </c>
      <c r="B20" s="349">
        <v>1.2952999999999999</v>
      </c>
      <c r="C20" s="348">
        <v>0.2626</v>
      </c>
      <c r="D20" s="348">
        <v>0.15740000000000001</v>
      </c>
      <c r="E20" s="877">
        <v>-0.105</v>
      </c>
      <c r="F20" s="878">
        <v>-1.1379999999999999</v>
      </c>
      <c r="G20" s="1413">
        <v>0.89429999999999998</v>
      </c>
      <c r="H20" s="1406">
        <v>0.20780000000000001</v>
      </c>
      <c r="I20" s="1424">
        <v>-0.6865</v>
      </c>
    </row>
    <row r="22" spans="1:9">
      <c r="A22" s="1009" t="s">
        <v>294</v>
      </c>
    </row>
    <row r="23" spans="1:9">
      <c r="A23" s="1009" t="s">
        <v>295</v>
      </c>
    </row>
    <row r="24" spans="1:9">
      <c r="A24" s="350"/>
    </row>
  </sheetData>
  <mergeCells count="3">
    <mergeCell ref="B1:D1"/>
    <mergeCell ref="E1:F1"/>
    <mergeCell ref="G1:H1"/>
  </mergeCells>
  <hyperlinks>
    <hyperlink ref="A3" location="Index!A1" display="Back to index" xr:uid="{19C527E1-D426-43B5-A7A6-CE7007B6FACD}"/>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etiqueta xmlns="aafcb589-e1e7-46d8-a0af-52044582a8fa"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0642A0ADE102094EB42119FC57E04A75" ma:contentTypeVersion="15" ma:contentTypeDescription="Crear nuevo documento." ma:contentTypeScope="" ma:versionID="1489ec422a6d15d23867acc58fbe6018">
  <xsd:schema xmlns:xsd="http://www.w3.org/2001/XMLSchema" xmlns:xs="http://www.w3.org/2001/XMLSchema" xmlns:p="http://schemas.microsoft.com/office/2006/metadata/properties" xmlns:ns1="http://schemas.microsoft.com/sharepoint/v3" xmlns:ns2="aafcb589-e1e7-46d8-a0af-52044582a8fa" xmlns:ns3="cb8a061b-66da-473e-9c67-57aa5b3143d5" targetNamespace="http://schemas.microsoft.com/office/2006/metadata/properties" ma:root="true" ma:fieldsID="3a93fabd4a71cf99014cdbc7202a345e" ns1:_="" ns2:_="" ns3:_="">
    <xsd:import namespace="http://schemas.microsoft.com/sharepoint/v3"/>
    <xsd:import namespace="aafcb589-e1e7-46d8-a0af-52044582a8fa"/>
    <xsd:import namespace="cb8a061b-66da-473e-9c67-57aa5b3143d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OCR" minOccurs="0"/>
                <xsd:element ref="ns2:etique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Propiedades de la Directiva de cumplimiento unificado" ma:hidden="true" ma:internalName="_ip_UnifiedCompliancePolicyProperties">
      <xsd:simpleType>
        <xsd:restriction base="dms:Note"/>
      </xsd:simpleType>
    </xsd:element>
    <xsd:element name="_ip_UnifiedCompliancePolicyUIAction" ma:index="20"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afcb589-e1e7-46d8-a0af-52044582a8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etiqueta" ma:index="22" nillable="true" ma:displayName="etiqueta" ma:internalName="etiqueta">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8a061b-66da-473e-9c67-57aa5b3143d5"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BC505A-E6D4-4012-9B25-EC06C22985EF}">
  <ds:schemaRefs>
    <ds:schemaRef ds:uri="http://schemas.microsoft.com/office/2006/metadata/properties"/>
    <ds:schemaRef ds:uri="http://schemas.microsoft.com/office/infopath/2007/PartnerControls"/>
    <ds:schemaRef ds:uri="http://schemas.microsoft.com/sharepoint/v3"/>
    <ds:schemaRef ds:uri="aafcb589-e1e7-46d8-a0af-52044582a8fa"/>
  </ds:schemaRefs>
</ds:datastoreItem>
</file>

<file path=customXml/itemProps2.xml><?xml version="1.0" encoding="utf-8"?>
<ds:datastoreItem xmlns:ds="http://schemas.openxmlformats.org/officeDocument/2006/customXml" ds:itemID="{F601D969-38ED-4294-9DEC-8C32D7AECF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afcb589-e1e7-46d8-a0af-52044582a8fa"/>
    <ds:schemaRef ds:uri="cb8a061b-66da-473e-9c67-57aa5b3143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108E566-2B5E-4F83-B09E-866D997C057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26</vt:i4>
      </vt:variant>
      <vt:variant>
        <vt:lpstr>Rangos con nombre</vt:lpstr>
      </vt:variant>
      <vt:variant>
        <vt:i4>1</vt:i4>
      </vt:variant>
    </vt:vector>
  </HeadingPairs>
  <TitlesOfParts>
    <vt:vector size="27" baseType="lpstr">
      <vt:lpstr>Index</vt:lpstr>
      <vt:lpstr>0. Overview BAP</vt:lpstr>
      <vt:lpstr>0.1.Contribution BAP</vt:lpstr>
      <vt:lpstr>0.2.ROAE</vt:lpstr>
      <vt:lpstr>1.IEA</vt:lpstr>
      <vt:lpstr>1.1.Loans</vt:lpstr>
      <vt:lpstr>2.Funding</vt:lpstr>
      <vt:lpstr>3.Portfolio Quality</vt:lpstr>
      <vt:lpstr>4.Net Interest Income</vt:lpstr>
      <vt:lpstr>5.Non Financial Income</vt:lpstr>
      <vt:lpstr>6.Underwriting Results</vt:lpstr>
      <vt:lpstr>7.OPEX and Efficiency</vt:lpstr>
      <vt:lpstr>8.1.Regulatory Capital BAP</vt:lpstr>
      <vt:lpstr>8.2.Regulatory Capital BCP</vt:lpstr>
      <vt:lpstr>8.3.Regulatory Capital Mibanco</vt:lpstr>
      <vt:lpstr>9. Credicorp Channel's</vt:lpstr>
      <vt:lpstr>10.Economic Perspectives</vt:lpstr>
      <vt:lpstr>11.1.Credicorp Consolidated</vt:lpstr>
      <vt:lpstr>11.2 Credicorp Stand-alone</vt:lpstr>
      <vt:lpstr>11.3 BCP Consolidated</vt:lpstr>
      <vt:lpstr>11.4 BCP Stand-alone</vt:lpstr>
      <vt:lpstr>11.5 BCP Bolivia</vt:lpstr>
      <vt:lpstr>11.6 Mibanco</vt:lpstr>
      <vt:lpstr>11.7 IB &amp; WM</vt:lpstr>
      <vt:lpstr>11.8 Grupo Pacifico</vt:lpstr>
      <vt:lpstr>11.9 Prima AFP</vt:lpstr>
      <vt:lpstr>'1.1.Loans'!Área_de_impresión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Andrea Maria Sertzen Salas</cp:lastModifiedBy>
  <cp:revision/>
  <dcterms:created xsi:type="dcterms:W3CDTF">2021-03-25T15:28:02Z</dcterms:created>
  <dcterms:modified xsi:type="dcterms:W3CDTF">2021-08-14T16:36:53Z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0x0101000642A0ADE102094EB42119FC57E04A75</vt:lpwstr>
  </property>
</Properties>
</file>