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https://credicorponline.sharepoint.com/sites/InvestorRelationsBAP/Documentos compartidos/Quarterly/2021/4Q21/"/>
    </mc:Choice>
  </mc:AlternateContent>
  <xr:revisionPtr revIDLastSave="603" documentId="13_ncr:1_{4EC676C5-E791-48C0-837E-0E6B19701BF2}" xr6:coauthVersionLast="46" xr6:coauthVersionMax="47" xr10:uidLastSave="{663947BB-098F-44DE-8A8F-1BCF9CCF2279}"/>
  <bookViews>
    <workbookView minimized="1" xWindow="5230" yWindow="3010" windowWidth="9600" windowHeight="4970" tabRatio="795" firstSheet="6" activeTab="6" xr2:uid="{A1DE73FF-14BF-4490-977C-6C5972B72EE5}"/>
  </bookViews>
  <sheets>
    <sheet name="Index" sheetId="2" r:id="rId1"/>
    <sheet name="0. Overview BAP" sheetId="1" r:id="rId2"/>
    <sheet name="0.1.Contribution BAP" sheetId="4" r:id="rId3"/>
    <sheet name="0.2.ROAE" sheetId="5" r:id="rId4"/>
    <sheet name="1.IEA" sheetId="6" r:id="rId5"/>
    <sheet name="1.1.Loans" sheetId="8" r:id="rId6"/>
    <sheet name="2.Funding" sheetId="7" r:id="rId7"/>
    <sheet name="3.Net Interest Income" sheetId="10" r:id="rId8"/>
    <sheet name="4.Portfolio Quality" sheetId="9" r:id="rId9"/>
    <sheet name="5.Other Income" sheetId="11" r:id="rId10"/>
    <sheet name="6.Underwriting Results" sheetId="12" r:id="rId11"/>
    <sheet name="7.Operating Expenses" sheetId="13" r:id="rId12"/>
    <sheet name="8.Operating Efficiency" sheetId="30" r:id="rId13"/>
    <sheet name="9.1.Regulatory Capital BAP" sheetId="15" r:id="rId14"/>
    <sheet name="9.2.Regulatory Capital BCP" sheetId="16" r:id="rId15"/>
    <sheet name="9.3.Regulatory Capital Mibanco" sheetId="17" r:id="rId16"/>
    <sheet name="10. BCP Digital Transformation" sheetId="18" r:id="rId17"/>
    <sheet name="11.Economic Perspectives" sheetId="19" r:id="rId18"/>
    <sheet name="12.1.Credicorp Consolidated" sheetId="20" r:id="rId19"/>
    <sheet name="12.2 Credicorp Stand-alone" sheetId="21" r:id="rId20"/>
    <sheet name="12.3 BCP Consolidated" sheetId="22" r:id="rId21"/>
    <sheet name="12.4 BCP Stand-alone" sheetId="23" r:id="rId22"/>
    <sheet name="12.5 BCP Bolivia" sheetId="25" r:id="rId23"/>
    <sheet name="12.6 Mibanco" sheetId="24" r:id="rId24"/>
    <sheet name="12.7 IB &amp; WM" sheetId="26" r:id="rId25"/>
    <sheet name="12.8 Grupo Pacifico" sheetId="28" r:id="rId26"/>
    <sheet name="12.9 Prima AFP" sheetId="29" r:id="rId27"/>
  </sheets>
  <definedNames>
    <definedName name="_xlnm.Print_Area" localSheetId="5">'1.1.Loans'!$A$1:$DF$173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8" l="1"/>
  <c r="E21" i="18"/>
  <c r="E20" i="18"/>
  <c r="F22" i="18"/>
  <c r="F21" i="18"/>
  <c r="F20" i="18"/>
  <c r="F23" i="18"/>
  <c r="E23" i="18"/>
  <c r="D23" i="18"/>
  <c r="C23" i="18"/>
  <c r="B23" i="18"/>
  <c r="F11" i="18"/>
  <c r="F12" i="18"/>
  <c r="F10" i="18"/>
  <c r="B13" i="18"/>
  <c r="F13" i="18" s="1"/>
  <c r="F41" i="7" l="1"/>
  <c r="E41" i="7"/>
  <c r="F40" i="7"/>
  <c r="L40" i="7" l="1"/>
  <c r="K41" i="7" l="1"/>
  <c r="L41" i="7" s="1"/>
  <c r="J41" i="7"/>
  <c r="J40" i="7"/>
</calcChain>
</file>

<file path=xl/sharedStrings.xml><?xml version="1.0" encoding="utf-8"?>
<sst xmlns="http://schemas.openxmlformats.org/spreadsheetml/2006/main" count="2055" uniqueCount="929">
  <si>
    <t>Index</t>
  </si>
  <si>
    <t>0. Overview BAP</t>
  </si>
  <si>
    <t>0.1. Contribution BAP</t>
  </si>
  <si>
    <t xml:space="preserve">0.2. ROAE </t>
  </si>
  <si>
    <t>1. Interest Earning Assets</t>
  </si>
  <si>
    <t>1.2. Loans</t>
  </si>
  <si>
    <t>2. Funding</t>
  </si>
  <si>
    <t>3. Net Interest Income</t>
  </si>
  <si>
    <t>4. Portfolio Quality</t>
  </si>
  <si>
    <t>5. Non Financial Income</t>
  </si>
  <si>
    <t>6. Underwriting Result</t>
  </si>
  <si>
    <t>7. Operating Expenses</t>
  </si>
  <si>
    <t>8. Operating Efficiency</t>
  </si>
  <si>
    <t>9.1. Regulatory Capital BAP</t>
  </si>
  <si>
    <t>9.2. Regulatory Capital BCP</t>
  </si>
  <si>
    <t>9.3. Regulatory Capital Mibanco</t>
  </si>
  <si>
    <t>10. BCP Digital Transformation</t>
  </si>
  <si>
    <t>11. Economic Perspectives</t>
  </si>
  <si>
    <t>12.1. BAP BS P&amp;L</t>
  </si>
  <si>
    <t>12.2. BAP Stand-alone</t>
  </si>
  <si>
    <t>12.3. BCP Consolidated</t>
  </si>
  <si>
    <t>12.4. BCP Stand-alone</t>
  </si>
  <si>
    <t>12.5 BCP Bolivia</t>
  </si>
  <si>
    <t>12.6. Mibanco</t>
  </si>
  <si>
    <t>12.7. Investment Banking and Wealth Management</t>
  </si>
  <si>
    <t>12.8. Grupo Pacifico</t>
  </si>
  <si>
    <t>12.9. Prima AFP</t>
  </si>
  <si>
    <t xml:space="preserve">Credicorp Ltd. </t>
  </si>
  <si>
    <t>Quarter</t>
  </si>
  <si>
    <t>% change</t>
  </si>
  <si>
    <t>YTD</t>
  </si>
  <si>
    <t>S/000</t>
  </si>
  <si>
    <t>Back to index</t>
  </si>
  <si>
    <t>3Q21</t>
  </si>
  <si>
    <t>QoQ</t>
  </si>
  <si>
    <t>YoY</t>
  </si>
  <si>
    <t>Net interest, similar income and expenses</t>
  </si>
  <si>
    <t>Provision for credit losses on loan portfolio, net of  recoveries</t>
  </si>
  <si>
    <t xml:space="preserve">Net interest, similar income and expenses, after provision for credit losses on loan portfolio </t>
  </si>
  <si>
    <t>Total other income</t>
  </si>
  <si>
    <t>Insurance underwriting result</t>
  </si>
  <si>
    <t>n.a.</t>
  </si>
  <si>
    <t>Total other expenses</t>
  </si>
  <si>
    <t xml:space="preserve">Profit before income tax </t>
  </si>
  <si>
    <t>Income tax</t>
  </si>
  <si>
    <t>Net profit</t>
  </si>
  <si>
    <t>Non-controlling interest</t>
  </si>
  <si>
    <t>Net profit attributable to Credicorp</t>
  </si>
  <si>
    <t>Net income / share (S/)</t>
  </si>
  <si>
    <t>Loans</t>
  </si>
  <si>
    <t>Deposits and obligations</t>
  </si>
  <si>
    <t>Net equity</t>
  </si>
  <si>
    <t>Profitability</t>
  </si>
  <si>
    <t xml:space="preserve">Net interest margin </t>
  </si>
  <si>
    <t xml:space="preserve">Risk-adjusted Net interest margin </t>
  </si>
  <si>
    <t xml:space="preserve">Funding cost </t>
  </si>
  <si>
    <t>3 pbs</t>
  </si>
  <si>
    <t>ROAE</t>
  </si>
  <si>
    <t>ROAA</t>
  </si>
  <si>
    <t>Loan portfolio quality</t>
  </si>
  <si>
    <r>
      <t xml:space="preserve">Internal overdue ratio </t>
    </r>
    <r>
      <rPr>
        <vertAlign val="superscript"/>
        <sz val="11"/>
        <rFont val="Calibri "/>
      </rPr>
      <t>(1)</t>
    </r>
  </si>
  <si>
    <t>Internal overdue ratio over 90 days</t>
  </si>
  <si>
    <t>9 pbs</t>
  </si>
  <si>
    <r>
      <t xml:space="preserve">NPL ratio </t>
    </r>
    <r>
      <rPr>
        <vertAlign val="superscript"/>
        <sz val="11"/>
        <rFont val="Calibri "/>
      </rPr>
      <t>(2)</t>
    </r>
  </si>
  <si>
    <r>
      <t xml:space="preserve">Cost of risk </t>
    </r>
    <r>
      <rPr>
        <vertAlign val="superscript"/>
        <sz val="11"/>
        <rFont val="Calibri "/>
      </rPr>
      <t>(3)</t>
    </r>
  </si>
  <si>
    <t>Coverage ratio of IOLs</t>
  </si>
  <si>
    <t xml:space="preserve">Coverage ratio of NPLs </t>
  </si>
  <si>
    <t>Operating efficiency</t>
  </si>
  <si>
    <r>
      <t xml:space="preserve">Efficiency ratio </t>
    </r>
    <r>
      <rPr>
        <vertAlign val="superscript"/>
        <sz val="11"/>
        <rFont val="Calibri "/>
      </rPr>
      <t xml:space="preserve">(4) </t>
    </r>
  </si>
  <si>
    <t>Operating expenses / Total average assets</t>
  </si>
  <si>
    <t>-20 pbs</t>
  </si>
  <si>
    <t>Insurance ratios</t>
  </si>
  <si>
    <r>
      <t xml:space="preserve">Combined ratio of P&amp;C </t>
    </r>
    <r>
      <rPr>
        <vertAlign val="superscript"/>
        <sz val="11"/>
        <rFont val="Calibri "/>
      </rPr>
      <t>(5)(6)</t>
    </r>
  </si>
  <si>
    <r>
      <t xml:space="preserve">Loss ratio </t>
    </r>
    <r>
      <rPr>
        <vertAlign val="superscript"/>
        <sz val="11"/>
        <rFont val="Calibri "/>
      </rPr>
      <t>(6)</t>
    </r>
  </si>
  <si>
    <r>
      <t xml:space="preserve">Capital adequacy - BCP Stand-alone </t>
    </r>
    <r>
      <rPr>
        <b/>
        <vertAlign val="superscript"/>
        <sz val="11"/>
        <rFont val="Calibri "/>
      </rPr>
      <t>(7)</t>
    </r>
  </si>
  <si>
    <r>
      <t xml:space="preserve">Tier 1 ratio </t>
    </r>
    <r>
      <rPr>
        <vertAlign val="superscript"/>
        <sz val="11"/>
        <rFont val="Calibri "/>
      </rPr>
      <t>(9)</t>
    </r>
  </si>
  <si>
    <r>
      <t>Common equity tier 1 ratio</t>
    </r>
    <r>
      <rPr>
        <vertAlign val="superscript"/>
        <sz val="11"/>
        <rFont val="Calibri "/>
      </rPr>
      <t xml:space="preserve"> (10)</t>
    </r>
  </si>
  <si>
    <r>
      <t xml:space="preserve">Capital adequacy - Mibanco </t>
    </r>
    <r>
      <rPr>
        <b/>
        <vertAlign val="superscript"/>
        <sz val="11"/>
        <rFont val="Calibri "/>
      </rPr>
      <t>(7)</t>
    </r>
  </si>
  <si>
    <t>-90 pbs</t>
  </si>
  <si>
    <t>-117 pbs</t>
  </si>
  <si>
    <t>-11 pbs</t>
  </si>
  <si>
    <t>-107 pbs</t>
  </si>
  <si>
    <t>Employees</t>
  </si>
  <si>
    <t>Share Information</t>
  </si>
  <si>
    <t>Issued Shares</t>
  </si>
  <si>
    <r>
      <t xml:space="preserve">Treasury Shares </t>
    </r>
    <r>
      <rPr>
        <vertAlign val="superscript"/>
        <sz val="11"/>
        <rFont val="Calibri "/>
      </rPr>
      <t>(11)</t>
    </r>
  </si>
  <si>
    <t>Outstanding Shares</t>
  </si>
  <si>
    <t>(1) Internal overdue loans: includes overdue loans and loans under legal collection, according to our internal policy for overdue loans. Internal Overdue ratio: Internal overdue loans / Total loans.</t>
  </si>
  <si>
    <t>(2) Non-performing loans (NPL): Internal overdue loans + Refinanced loans. NPL ratio: NPL / Total loans.</t>
  </si>
  <si>
    <t>(3) Cost of risk: Annualized provision for loan losses, net of recoveries / Total loans.</t>
  </si>
  <si>
    <t>(4) Efficiency ratio = (Salaries and employee benefits + Administrative expenses + Depreciation and amortization + Association in participation + Acquisition cost) / (Net interest, similar income and expenses + Fee Income + Net gain on foreign exchange transactions  + Net Gain From associates + Net gain on derivatives held for trading  + Result on exchange differences + Net Premiums Earned).</t>
  </si>
  <si>
    <t>(5) Combined ratio = (Net claims / Net earned premiums) + [(Acquisition cost + Operating expenses) / Net earned premiums]. Does not include Life insurance business.</t>
  </si>
  <si>
    <t>(6) Considers Grupo Pacifico's figures before eliminations for consolidation to Credicorp.</t>
  </si>
  <si>
    <t>(8) Regulatory Capital / Risk-weighted assets (legal minimum = 10% since July 2011).</t>
  </si>
  <si>
    <t>(9) Tier 1 = Capital + Legal and other capital reserves + Accumulated earnings with capitalization agreement + (0.5 x Unrealized profit and net income in subsidiaries) - Goodwill - (0.5 x Investment in subsidiaries) + Perpetual subordinated debt (maximum amount that can be included is 17.65% of Capital + Reserves + Accumulated earnings with capitalization agreement + Unrealized profit and net income in subsidiaries - Goodwill).</t>
  </si>
  <si>
    <t>(10) Common Equity Tier I = Capital + Reserves – 100% of applicable deductions (investment in subsidiaries, goodwill, intangibles and net deferred taxes that rely on future profitability) + retained earnings + unrealized gains.</t>
  </si>
  <si>
    <t>Adjusted Risk-Weighted Assets = Risk-weighted assets - (RWA Intangible assets, excluding goodwill, + RWA Deferred tax assets generated as a result of temporary differences in income tax, in excess of 10% of CET1, + RWA Deferred tax assets generated as a result of past losses).</t>
  </si>
  <si>
    <t>(11) These shares are held by Atlantic Security Holding Corporation (ASHC).</t>
  </si>
  <si>
    <t>Earnings contribution *</t>
  </si>
  <si>
    <t>Universal Banking</t>
  </si>
  <si>
    <t xml:space="preserve"> BCP Stand-alone</t>
  </si>
  <si>
    <t xml:space="preserve"> BCP Bolivia</t>
  </si>
  <si>
    <t>Microfinance</t>
  </si>
  <si>
    <r>
      <t xml:space="preserve"> Mibanco </t>
    </r>
    <r>
      <rPr>
        <vertAlign val="superscript"/>
        <sz val="11"/>
        <color theme="1"/>
        <rFont val="Calibri "/>
      </rPr>
      <t>(1)</t>
    </r>
  </si>
  <si>
    <t xml:space="preserve"> Mibanco Colombia</t>
  </si>
  <si>
    <t>Insurance and Pensions</t>
  </si>
  <si>
    <r>
      <t xml:space="preserve"> Grupo Pacifico </t>
    </r>
    <r>
      <rPr>
        <vertAlign val="superscript"/>
        <sz val="11"/>
        <color theme="1"/>
        <rFont val="Calibri "/>
      </rPr>
      <t>(2)</t>
    </r>
  </si>
  <si>
    <t xml:space="preserve"> Prima AFP</t>
  </si>
  <si>
    <t>Investment Banking and Wealth Management</t>
  </si>
  <si>
    <t xml:space="preserve"> Credicorp Capital</t>
  </si>
  <si>
    <t xml:space="preserve"> Atlantic Security Bank</t>
  </si>
  <si>
    <r>
      <t xml:space="preserve">Others </t>
    </r>
    <r>
      <rPr>
        <b/>
        <vertAlign val="superscript"/>
        <sz val="11"/>
        <color theme="1"/>
        <rFont val="Calibri "/>
      </rPr>
      <t>(3)</t>
    </r>
  </si>
  <si>
    <t>Net income attributed to Credicorp</t>
  </si>
  <si>
    <t>*Contributions to Credicorp reflect the eliminations for consolidation purposes (e.g. eliminations for transactions among Credicorp’s</t>
  </si>
  <si>
    <t>subsidiaries or between Credicorp and its subsidiaries).</t>
  </si>
  <si>
    <t>(1) The figure is lower than the net income of Mibanco because Credicorp owns 99.921% of Mibanco (directly and indirectly).</t>
  </si>
  <si>
    <t>(2) The contribution is higher than Grupo Pacifico’s net income because Credicorp owns 65.20% directly, and 33.57% through Grupo Credito.</t>
  </si>
  <si>
    <t>(3) Includes Grupo Credito excluding Prima (Servicorp and Emisiones BCP Latam), others of Atlantic Security Holding Corporation and others of Credicorp Ltd.</t>
  </si>
  <si>
    <r>
      <t xml:space="preserve"> Mibanco </t>
    </r>
    <r>
      <rPr>
        <vertAlign val="superscript"/>
        <sz val="11"/>
        <rFont val="Calibri "/>
      </rPr>
      <t>(1)</t>
    </r>
  </si>
  <si>
    <r>
      <t xml:space="preserve"> Grupo Pacifico </t>
    </r>
    <r>
      <rPr>
        <vertAlign val="superscript"/>
        <sz val="11"/>
        <rFont val="Calibri "/>
      </rPr>
      <t>(2)</t>
    </r>
  </si>
  <si>
    <t xml:space="preserve"> Prima</t>
  </si>
  <si>
    <t xml:space="preserve"> Atlantic Security Bank </t>
  </si>
  <si>
    <t>Credicorp</t>
  </si>
  <si>
    <t>Interest Earning Assets</t>
  </si>
  <si>
    <t>As of</t>
  </si>
  <si>
    <t>Cash and due from banks</t>
  </si>
  <si>
    <t>Interbank funds</t>
  </si>
  <si>
    <t>Total investments</t>
  </si>
  <si>
    <t>Cash collateral, reverse repurchase agreements and securities borrowing</t>
  </si>
  <si>
    <t>Financial assets designated at fair value through profit or loss</t>
  </si>
  <si>
    <t>Total loans</t>
  </si>
  <si>
    <t>Total interest earning assets</t>
  </si>
  <si>
    <t>Total Investments</t>
  </si>
  <si>
    <t>Fair value through profit or loss investments</t>
  </si>
  <si>
    <t>Fair value through other comprehensive income investments</t>
  </si>
  <si>
    <t>Amortized cost investments</t>
  </si>
  <si>
    <r>
      <t xml:space="preserve">Loan evolution measured in average daily balances by segment </t>
    </r>
    <r>
      <rPr>
        <b/>
        <vertAlign val="superscript"/>
        <sz val="11"/>
        <color theme="0"/>
        <rFont val="Calibri "/>
      </rPr>
      <t>(1)(2)</t>
    </r>
  </si>
  <si>
    <t>TOTAL LOANS</t>
  </si>
  <si>
    <t>% Part. In total loans</t>
  </si>
  <si>
    <t>Expressed in million S/</t>
  </si>
  <si>
    <t>Structural</t>
  </si>
  <si>
    <t>BCP Stand-alone</t>
  </si>
  <si>
    <t>Wholesale Banking</t>
  </si>
  <si>
    <t xml:space="preserve">   Corporate</t>
  </si>
  <si>
    <t xml:space="preserve">   Middle - Market</t>
  </si>
  <si>
    <t>Retail Banking</t>
  </si>
  <si>
    <t xml:space="preserve">   SME - Business</t>
  </si>
  <si>
    <t xml:space="preserve">   SME - Pyme</t>
  </si>
  <si>
    <t xml:space="preserve">   Mortgage</t>
  </si>
  <si>
    <t xml:space="preserve">   Consumer</t>
  </si>
  <si>
    <t xml:space="preserve">   Credit Card</t>
  </si>
  <si>
    <t>Mibanco</t>
  </si>
  <si>
    <t>Mibanco Colombia</t>
  </si>
  <si>
    <t>Bolivia</t>
  </si>
  <si>
    <t>ASB</t>
  </si>
  <si>
    <t>BAP's total loans</t>
  </si>
  <si>
    <t>Largest contraction in volumes</t>
  </si>
  <si>
    <t>Highest growth in volumes</t>
  </si>
  <si>
    <t>For consolidation purposes, loans generated in FC are converted to LC.</t>
  </si>
  <si>
    <t>(1) Figures differ from previously reporte, please consider the data presented on this report.</t>
  </si>
  <si>
    <t>(2) Structural Portfolio excludes the average daily balances from loans offered through de Reactiva Peru y FAE-Mype Government Programs.</t>
  </si>
  <si>
    <r>
      <t xml:space="preserve">Loan evolution measured in average daily balances by currency </t>
    </r>
    <r>
      <rPr>
        <b/>
        <vertAlign val="superscript"/>
        <sz val="11"/>
        <color theme="0"/>
        <rFont val="Calibri "/>
      </rPr>
      <t>(1)(2)</t>
    </r>
  </si>
  <si>
    <t>DOMESTIC CURRENCY LOANS</t>
  </si>
  <si>
    <t>FOREIGN CURRENCY LOANS</t>
  </si>
  <si>
    <t>% part. By currency</t>
  </si>
  <si>
    <t>Expressed in millions US$</t>
  </si>
  <si>
    <t>LC</t>
  </si>
  <si>
    <t>FC</t>
  </si>
  <si>
    <t xml:space="preserve">   Middle-Market</t>
  </si>
  <si>
    <t>-</t>
  </si>
  <si>
    <t xml:space="preserve">ASB </t>
  </si>
  <si>
    <t>Funding</t>
  </si>
  <si>
    <t>Demand deposits</t>
  </si>
  <si>
    <t>Saving deposits</t>
  </si>
  <si>
    <t>Time deposits</t>
  </si>
  <si>
    <t>Severance indemnity deposits</t>
  </si>
  <si>
    <t xml:space="preserve">Interest payable </t>
  </si>
  <si>
    <t>Due to banks and correspondents</t>
  </si>
  <si>
    <t>BCRP instruments</t>
  </si>
  <si>
    <t>Repurchase agreements</t>
  </si>
  <si>
    <t>Bonds and notes issued</t>
  </si>
  <si>
    <t>Total funding</t>
  </si>
  <si>
    <t>Other funding sources</t>
  </si>
  <si>
    <t xml:space="preserve">Total other funding sources </t>
  </si>
  <si>
    <t>Funding Cost</t>
  </si>
  <si>
    <t>pbs</t>
  </si>
  <si>
    <t>bps</t>
  </si>
  <si>
    <t>Structural Funding Cost</t>
  </si>
  <si>
    <t>Net interest income</t>
  </si>
  <si>
    <t xml:space="preserve">Interest income </t>
  </si>
  <si>
    <t>Interest on loans</t>
  </si>
  <si>
    <t>Dividends on investments</t>
  </si>
  <si>
    <t>Interest on deposits with banks</t>
  </si>
  <si>
    <t xml:space="preserve">Interest on securities </t>
  </si>
  <si>
    <t>Other interest income</t>
  </si>
  <si>
    <r>
      <t xml:space="preserve">Interest expense </t>
    </r>
    <r>
      <rPr>
        <b/>
        <vertAlign val="superscript"/>
        <sz val="9"/>
        <rFont val="Calibri"/>
        <family val="2"/>
        <scheme val="minor"/>
      </rPr>
      <t>(1)</t>
    </r>
  </si>
  <si>
    <t xml:space="preserve">Interest on deposits </t>
  </si>
  <si>
    <t>Interest on borrowed funds</t>
  </si>
  <si>
    <t>Interest on bonds and subordinated notes</t>
  </si>
  <si>
    <r>
      <t xml:space="preserve">Other interest expense </t>
    </r>
    <r>
      <rPr>
        <vertAlign val="superscript"/>
        <sz val="8"/>
        <rFont val="Calibri"/>
        <family val="2"/>
      </rPr>
      <t>(1)</t>
    </r>
  </si>
  <si>
    <r>
      <t xml:space="preserve">Net interest income </t>
    </r>
    <r>
      <rPr>
        <b/>
        <vertAlign val="superscript"/>
        <sz val="8"/>
        <rFont val="Calibri"/>
        <family val="2"/>
      </rPr>
      <t>(1)</t>
    </r>
  </si>
  <si>
    <r>
      <t xml:space="preserve">Adjusted Net interest income </t>
    </r>
    <r>
      <rPr>
        <b/>
        <vertAlign val="superscript"/>
        <sz val="8"/>
        <rFont val="Calibri"/>
        <family val="2"/>
      </rPr>
      <t>(2)</t>
    </r>
  </si>
  <si>
    <r>
      <t xml:space="preserve">Risk-adjusted Net interest income </t>
    </r>
    <r>
      <rPr>
        <b/>
        <vertAlign val="superscript"/>
        <sz val="8"/>
        <rFont val="Calibri"/>
        <family val="2"/>
      </rPr>
      <t>(1)</t>
    </r>
  </si>
  <si>
    <r>
      <t xml:space="preserve">Average interest earning assets </t>
    </r>
    <r>
      <rPr>
        <vertAlign val="superscript"/>
        <sz val="8"/>
        <rFont val="Calibri"/>
        <family val="2"/>
      </rPr>
      <t>(1)</t>
    </r>
  </si>
  <si>
    <r>
      <t xml:space="preserve">Net interest margin </t>
    </r>
    <r>
      <rPr>
        <b/>
        <vertAlign val="superscript"/>
        <sz val="8"/>
        <rFont val="Calibri"/>
        <family val="2"/>
      </rPr>
      <t>(3)</t>
    </r>
  </si>
  <si>
    <r>
      <t xml:space="preserve">Risk-adjusted Net interest margin </t>
    </r>
    <r>
      <rPr>
        <b/>
        <vertAlign val="superscript"/>
        <sz val="8"/>
        <rFont val="Calibri"/>
        <family val="2"/>
      </rPr>
      <t>(3)</t>
    </r>
  </si>
  <si>
    <t>Net provisions for loan losses / Net interest income</t>
  </si>
  <si>
    <t>(1) Figures differ from previously reported, please consider the data presented on this report.</t>
  </si>
  <si>
    <t xml:space="preserve">(2) Adjusted for (i) impairment from cero interest-rate loans and (ii) expenses related to liability management operations at BCP Stand-Alone. </t>
  </si>
  <si>
    <t>(2) Annualized.</t>
  </si>
  <si>
    <t>Provision for credit losses on loan portfolio, net of recoveries</t>
  </si>
  <si>
    <t>Gross provision for credit losses on loan portfolio</t>
  </si>
  <si>
    <t>Recoveries of written-off loans</t>
  </si>
  <si>
    <t>Cost of Risk and Provisions</t>
  </si>
  <si>
    <r>
      <t xml:space="preserve">Cost of risk </t>
    </r>
    <r>
      <rPr>
        <vertAlign val="superscript"/>
        <sz val="11"/>
        <rFont val="Calibri "/>
      </rPr>
      <t>(1)</t>
    </r>
  </si>
  <si>
    <r>
      <t xml:space="preserve">Structural Cost of risk </t>
    </r>
    <r>
      <rPr>
        <vertAlign val="superscript"/>
        <sz val="11"/>
        <rFont val="Calibri "/>
      </rPr>
      <t xml:space="preserve"> (2)</t>
    </r>
  </si>
  <si>
    <t>(1) Annualized Provision for credit losses on loan portfolio, net of recoveries / Total loans.</t>
  </si>
  <si>
    <t>(2) The Structural Cost of risk excludes the provisions for credit losses on loan portfolio, net of recoveries and total loans from the Reactiva Peru and FAE Government Programs.</t>
  </si>
  <si>
    <t>Portfolio quality and Delinquency ratios</t>
  </si>
  <si>
    <t>Total loans (Quarter-end balance)</t>
  </si>
  <si>
    <t>Allowance for loan losses</t>
  </si>
  <si>
    <t xml:space="preserve">Write-offs </t>
  </si>
  <si>
    <t>n.a</t>
  </si>
  <si>
    <r>
      <t xml:space="preserve">Internal overdue loans (IOLs) </t>
    </r>
    <r>
      <rPr>
        <vertAlign val="superscript"/>
        <sz val="8.8000000000000007"/>
        <rFont val="Calibri "/>
      </rPr>
      <t>(1)</t>
    </r>
  </si>
  <si>
    <r>
      <t xml:space="preserve">Internal overdue loans over 90-days </t>
    </r>
    <r>
      <rPr>
        <vertAlign val="superscript"/>
        <sz val="8.8000000000000007"/>
        <rFont val="Calibri "/>
      </rPr>
      <t>(1)</t>
    </r>
  </si>
  <si>
    <t>Refinanced loans</t>
  </si>
  <si>
    <r>
      <t xml:space="preserve">Non-performing loans (NPLs) </t>
    </r>
    <r>
      <rPr>
        <vertAlign val="superscript"/>
        <sz val="8.8000000000000007"/>
        <rFont val="Calibri "/>
      </rPr>
      <t>(2)</t>
    </r>
  </si>
  <si>
    <t>IOL ratio</t>
  </si>
  <si>
    <t>IOL over 90-days ratio</t>
  </si>
  <si>
    <t>9 bps</t>
  </si>
  <si>
    <t xml:space="preserve">NPL ratio </t>
  </si>
  <si>
    <t>Allowance for loan losses over Total loans</t>
  </si>
  <si>
    <t>Coverage ratio of IOL 90-days</t>
  </si>
  <si>
    <t xml:space="preserve">(1) Includes overdue loans and loans under legal collection. (Quarter-end balances)  </t>
  </si>
  <si>
    <t>(2) Non-performing loans include internal overdue loans and refinanced loans. (Quarter-end balances)</t>
  </si>
  <si>
    <r>
      <t xml:space="preserve">Structural Portfolio quality and Delinquency ratios </t>
    </r>
    <r>
      <rPr>
        <b/>
        <vertAlign val="superscript"/>
        <sz val="8.8000000000000007"/>
        <color rgb="FFFFFFFF"/>
        <rFont val="Calibri"/>
        <family val="2"/>
      </rPr>
      <t>(1)</t>
    </r>
  </si>
  <si>
    <t>IOLs</t>
  </si>
  <si>
    <t>NPLs</t>
  </si>
  <si>
    <r>
      <t xml:space="preserve">NPL ratio </t>
    </r>
    <r>
      <rPr>
        <b/>
        <vertAlign val="superscript"/>
        <sz val="11"/>
        <rFont val="Calibri"/>
        <family val="2"/>
        <scheme val="minor"/>
      </rPr>
      <t>(2)</t>
    </r>
  </si>
  <si>
    <t>16 bps</t>
  </si>
  <si>
    <t>(1) The Structural Portfolio excludes Government Programs (GP) effects.</t>
  </si>
  <si>
    <t>(2) Figures differ from  previously reported, due to the methodological change in the calculation, which includes the overdue portfolio instead of the Portfolio Management figures.</t>
  </si>
  <si>
    <r>
      <t xml:space="preserve">GP Portfolio quality and Delinquency ratios </t>
    </r>
    <r>
      <rPr>
        <b/>
        <vertAlign val="superscript"/>
        <sz val="8.8000000000000007"/>
        <color rgb="FFFFFFFF"/>
        <rFont val="Calibri"/>
        <family val="2"/>
      </rPr>
      <t>(1)</t>
    </r>
  </si>
  <si>
    <t>(1) Government Programs (GP) include Reactiva Peru and FAE.</t>
  </si>
  <si>
    <t>Non-financial Income</t>
  </si>
  <si>
    <t>Fee income</t>
  </si>
  <si>
    <t xml:space="preserve">Net gain on foreign exchange transactions </t>
  </si>
  <si>
    <t>Net gain on securities</t>
  </si>
  <si>
    <r>
      <t xml:space="preserve">Net gain from associates </t>
    </r>
    <r>
      <rPr>
        <vertAlign val="superscript"/>
        <sz val="11"/>
        <rFont val="Calibri "/>
      </rPr>
      <t>(1)</t>
    </r>
  </si>
  <si>
    <t xml:space="preserve">Net gain on derivatives held for trading </t>
  </si>
  <si>
    <r>
      <t xml:space="preserve">Net gain from exchange differences </t>
    </r>
    <r>
      <rPr>
        <vertAlign val="superscript"/>
        <sz val="11"/>
        <rFont val="Calibri "/>
      </rPr>
      <t>(2)</t>
    </r>
  </si>
  <si>
    <t>Other non-financial income</t>
  </si>
  <si>
    <t>Total non-financial income, net</t>
  </si>
  <si>
    <t>(1) Includes gains on other investments, mainly made up of the profit of Banmedica.</t>
  </si>
  <si>
    <t>(2) It differs from what was previously reported by reclassification of IFRS16.</t>
  </si>
  <si>
    <t>(S/000)</t>
  </si>
  <si>
    <t>(+) EPS contribution (50%)</t>
  </si>
  <si>
    <t>(-) Private health insurance deduction (50%)</t>
  </si>
  <si>
    <t>(=) Net gain from association with Banmedica</t>
  </si>
  <si>
    <t>Fee Income</t>
  </si>
  <si>
    <r>
      <t>Miscellaneous accounts</t>
    </r>
    <r>
      <rPr>
        <vertAlign val="superscript"/>
        <sz val="11"/>
        <rFont val="Calibri "/>
      </rPr>
      <t xml:space="preserve"> (1)</t>
    </r>
  </si>
  <si>
    <r>
      <t xml:space="preserve">Credit cards </t>
    </r>
    <r>
      <rPr>
        <vertAlign val="superscript"/>
        <sz val="11"/>
        <rFont val="Calibri "/>
      </rPr>
      <t>(2)</t>
    </r>
  </si>
  <si>
    <t>Drafts and transfers</t>
  </si>
  <si>
    <r>
      <t xml:space="preserve">Personal loans </t>
    </r>
    <r>
      <rPr>
        <vertAlign val="superscript"/>
        <sz val="11"/>
        <rFont val="Calibri "/>
      </rPr>
      <t>(2)</t>
    </r>
  </si>
  <si>
    <r>
      <t xml:space="preserve">SME loans </t>
    </r>
    <r>
      <rPr>
        <vertAlign val="superscript"/>
        <sz val="11"/>
        <rFont val="Calibri "/>
      </rPr>
      <t>(2)</t>
    </r>
  </si>
  <si>
    <r>
      <t xml:space="preserve">Insurance </t>
    </r>
    <r>
      <rPr>
        <vertAlign val="superscript"/>
        <sz val="11"/>
        <rFont val="Calibri "/>
      </rPr>
      <t>(2)</t>
    </r>
  </si>
  <si>
    <r>
      <t xml:space="preserve">Mortgage loans </t>
    </r>
    <r>
      <rPr>
        <vertAlign val="superscript"/>
        <sz val="11"/>
        <rFont val="Calibri "/>
      </rPr>
      <t>(2)</t>
    </r>
  </si>
  <si>
    <r>
      <t xml:space="preserve">Off-balance sheet </t>
    </r>
    <r>
      <rPr>
        <vertAlign val="superscript"/>
        <sz val="11"/>
        <rFont val="Calibri "/>
      </rPr>
      <t>(3)</t>
    </r>
  </si>
  <si>
    <r>
      <t xml:space="preserve">Payments and collections </t>
    </r>
    <r>
      <rPr>
        <vertAlign val="superscript"/>
        <sz val="11"/>
        <rFont val="Calibri "/>
      </rPr>
      <t>(3)</t>
    </r>
  </si>
  <si>
    <r>
      <t xml:space="preserve">Commercial loans </t>
    </r>
    <r>
      <rPr>
        <vertAlign val="superscript"/>
        <sz val="11"/>
        <rFont val="Calibri "/>
      </rPr>
      <t>(3)(4)</t>
    </r>
  </si>
  <si>
    <r>
      <t xml:space="preserve">Foreign trade </t>
    </r>
    <r>
      <rPr>
        <vertAlign val="superscript"/>
        <sz val="11"/>
        <rFont val="Calibri "/>
      </rPr>
      <t>(3)</t>
    </r>
  </si>
  <si>
    <r>
      <t>Corporate finance and mutual funds</t>
    </r>
    <r>
      <rPr>
        <vertAlign val="superscript"/>
        <sz val="11"/>
        <rFont val="Calibri "/>
      </rPr>
      <t xml:space="preserve"> (4)</t>
    </r>
  </si>
  <si>
    <t>BCP Bolivia</t>
  </si>
  <si>
    <r>
      <t xml:space="preserve">ASB </t>
    </r>
    <r>
      <rPr>
        <vertAlign val="superscript"/>
        <sz val="11"/>
        <rFont val="Calibri "/>
      </rPr>
      <t>(4)</t>
    </r>
  </si>
  <si>
    <r>
      <t>Others</t>
    </r>
    <r>
      <rPr>
        <vertAlign val="superscript"/>
        <sz val="11"/>
        <rFont val="Calibri "/>
      </rPr>
      <t xml:space="preserve"> (4)(5)</t>
    </r>
  </si>
  <si>
    <t>Total fee income</t>
  </si>
  <si>
    <t>Source: BCP.</t>
  </si>
  <si>
    <t>(1) Saving accounts, current accounts, debit card and master account.</t>
  </si>
  <si>
    <t>(2) Mainly Retail fees.</t>
  </si>
  <si>
    <t>(3) Mainly Wholesale fees.</t>
  </si>
  <si>
    <t>(4) Figures differ from previously reported, please consider the data presented on this report.</t>
  </si>
  <si>
    <t>(5) Includes fees from trust business, wealth management, network usage and other services to third parties, among others.</t>
  </si>
  <si>
    <r>
      <t>Insurance underwriting result</t>
    </r>
    <r>
      <rPr>
        <b/>
        <vertAlign val="superscript"/>
        <sz val="11"/>
        <color theme="0"/>
        <rFont val="Calibri "/>
      </rPr>
      <t>(1)</t>
    </r>
  </si>
  <si>
    <t>Net earned premiums</t>
  </si>
  <si>
    <t>Net claims</t>
  </si>
  <si>
    <r>
      <t xml:space="preserve">Acquisition cost </t>
    </r>
    <r>
      <rPr>
        <sz val="8"/>
        <color rgb="FF000000"/>
        <rFont val="Calibri "/>
      </rPr>
      <t>(2)</t>
    </r>
  </si>
  <si>
    <t>Total insurance underwriting result</t>
  </si>
  <si>
    <t>(1) Includes the results of the Life, Property &amp; Casualty and Crediseguros business</t>
  </si>
  <si>
    <t>(2) Includes net fees and underwriting expenses.</t>
  </si>
  <si>
    <t>Acquisition cost</t>
  </si>
  <si>
    <t>Net fees</t>
  </si>
  <si>
    <t>Underwriting expenses</t>
  </si>
  <si>
    <t>Underwriting income</t>
  </si>
  <si>
    <t>Operating expenses</t>
  </si>
  <si>
    <t>Salaries and employees benefits</t>
  </si>
  <si>
    <r>
      <t xml:space="preserve">Administrative, general and tax expenses </t>
    </r>
    <r>
      <rPr>
        <vertAlign val="superscript"/>
        <sz val="11"/>
        <rFont val="Calibri"/>
        <family val="2"/>
        <scheme val="minor"/>
      </rPr>
      <t>(1)</t>
    </r>
  </si>
  <si>
    <r>
      <t xml:space="preserve">Depreciation and amortization </t>
    </r>
    <r>
      <rPr>
        <vertAlign val="superscript"/>
        <sz val="11"/>
        <rFont val="Calibri"/>
        <family val="2"/>
        <scheme val="minor"/>
      </rPr>
      <t>(1)</t>
    </r>
  </si>
  <si>
    <t xml:space="preserve">Association in participation </t>
  </si>
  <si>
    <r>
      <t xml:space="preserve">Acquisition cost </t>
    </r>
    <r>
      <rPr>
        <vertAlign val="superscript"/>
        <sz val="11"/>
        <rFont val="Calibri"/>
        <family val="2"/>
        <scheme val="minor"/>
      </rPr>
      <t>(2)</t>
    </r>
  </si>
  <si>
    <r>
      <t xml:space="preserve">Operating expenses </t>
    </r>
    <r>
      <rPr>
        <vertAlign val="superscript"/>
        <sz val="11"/>
        <rFont val="Calibri"/>
        <family val="2"/>
        <scheme val="minor"/>
      </rPr>
      <t>(3)</t>
    </r>
  </si>
  <si>
    <t>(1) It differs from what was previously reported by reclassification of IFRS16.</t>
  </si>
  <si>
    <t>(2) The acquisition cost of Pacifico iIncludes net fees and underwriting expenses.</t>
  </si>
  <si>
    <t>(3) Operating expenses = Salaries and employees benefits + Administrative expenses + Depreciation and amortization + Association in participation + Acquisition cost.</t>
  </si>
  <si>
    <t>Administrative general, and tax expenses</t>
  </si>
  <si>
    <t>Taxes and contributions</t>
  </si>
  <si>
    <t xml:space="preserve">Transport and communications </t>
  </si>
  <si>
    <t>Security and protection</t>
  </si>
  <si>
    <t>Leases of low value and short-term</t>
  </si>
  <si>
    <t>Electricity and water</t>
  </si>
  <si>
    <t>Subscriptions and quotes</t>
  </si>
  <si>
    <t>Electronic processing</t>
  </si>
  <si>
    <t>Cleaning</t>
  </si>
  <si>
    <t>Total administrative and general expenses</t>
  </si>
  <si>
    <t>(1) (Salaries and employees benefits + Administrative, general and tax expenses + Depreciation and amortization + Acquisition cost + Association in participation) / (Net interest income + Fee income + Net gain on foreign exchange transactions  + Net gain from associates +  Net gain on derivatives held for trading + Result on exchange differences + Net premiums earned).</t>
  </si>
  <si>
    <r>
      <t>Operating expenses</t>
    </r>
    <r>
      <rPr>
        <vertAlign val="superscript"/>
        <sz val="11"/>
        <rFont val="Calibri "/>
      </rPr>
      <t xml:space="preserve"> (1)</t>
    </r>
  </si>
  <si>
    <r>
      <t>Operating income</t>
    </r>
    <r>
      <rPr>
        <vertAlign val="superscript"/>
        <sz val="11"/>
        <color rgb="FF000000"/>
        <rFont val="Calibri "/>
      </rPr>
      <t xml:space="preserve"> (2)</t>
    </r>
  </si>
  <si>
    <r>
      <t xml:space="preserve">Efficiency ratio </t>
    </r>
    <r>
      <rPr>
        <vertAlign val="superscript"/>
        <sz val="11"/>
        <color rgb="FF000000"/>
        <rFont val="Calibri "/>
      </rPr>
      <t>(3)</t>
    </r>
  </si>
  <si>
    <r>
      <t xml:space="preserve">Operating expenses / Total average assets </t>
    </r>
    <r>
      <rPr>
        <vertAlign val="superscript"/>
        <sz val="11"/>
        <color rgb="FF000000"/>
        <rFont val="Calibri "/>
      </rPr>
      <t>(4)</t>
    </r>
  </si>
  <si>
    <t>(1) Operating expenses = Salaries and employees benefits + Administrative expenses + Depreciation and amortization + Association in participation + Acquisition cost.</t>
  </si>
  <si>
    <t>(2) Operating income = Net interest, similar income and expenses + Fee income + Net gain on foreign exchange transactions  + Net gain from associates +  Net gain on derivatives held for trading + Net gain from exchange differences + Net premiums earned</t>
  </si>
  <si>
    <t>(3) Operating expenses / Operating income.</t>
  </si>
  <si>
    <t>(4)  Operating expenses / Average of Total Assets. Average is calculated with periodbeginning and period-ending balances.</t>
  </si>
  <si>
    <r>
      <t xml:space="preserve">Reported efficiency ratio per subsidiary </t>
    </r>
    <r>
      <rPr>
        <b/>
        <vertAlign val="superscript"/>
        <sz val="11"/>
        <color theme="0"/>
        <rFont val="Calibri "/>
      </rPr>
      <t>(1)</t>
    </r>
  </si>
  <si>
    <t>BCP</t>
  </si>
  <si>
    <t xml:space="preserve">Mibanco Peru </t>
  </si>
  <si>
    <t>Pacifico</t>
  </si>
  <si>
    <t>Prima AFP</t>
  </si>
  <si>
    <t>Stand-alone</t>
  </si>
  <si>
    <t>% change QoQ</t>
  </si>
  <si>
    <t>% change YoY</t>
  </si>
  <si>
    <t>Sep 21</t>
  </si>
  <si>
    <t>Sep 21 / Sep 20</t>
  </si>
  <si>
    <t>Regulatory Capital and Capital Adequacy Ratios</t>
  </si>
  <si>
    <t xml:space="preserve">% change </t>
  </si>
  <si>
    <t>Capital Stock</t>
  </si>
  <si>
    <t>Treasury Stocks</t>
  </si>
  <si>
    <t>Capital Surplus</t>
  </si>
  <si>
    <r>
      <t xml:space="preserve">Legal and Other capital reserves </t>
    </r>
    <r>
      <rPr>
        <vertAlign val="superscript"/>
        <sz val="11"/>
        <color theme="1"/>
        <rFont val="Calibri "/>
      </rPr>
      <t>(1)</t>
    </r>
  </si>
  <si>
    <r>
      <t xml:space="preserve">Minority interest </t>
    </r>
    <r>
      <rPr>
        <vertAlign val="superscript"/>
        <sz val="11"/>
        <color theme="1"/>
        <rFont val="Calibri "/>
      </rPr>
      <t>(2)</t>
    </r>
  </si>
  <si>
    <r>
      <t xml:space="preserve">Loan loss reserves </t>
    </r>
    <r>
      <rPr>
        <vertAlign val="superscript"/>
        <sz val="11"/>
        <color theme="1"/>
        <rFont val="Calibri "/>
      </rPr>
      <t>(3)</t>
    </r>
  </si>
  <si>
    <t>Perpetual subordinated debt</t>
  </si>
  <si>
    <t xml:space="preserve"> -   </t>
  </si>
  <si>
    <t>Subordinated Debt</t>
  </si>
  <si>
    <t>Investments in equity and subordinated debt of financial and insurance companies</t>
  </si>
  <si>
    <t>Goodwill</t>
  </si>
  <si>
    <t>Current year Net Loss</t>
  </si>
  <si>
    <r>
      <t xml:space="preserve">Deduction for subordinated debt limit (50% of Tier I excluding deductions) </t>
    </r>
    <r>
      <rPr>
        <vertAlign val="superscript"/>
        <sz val="11"/>
        <color theme="1"/>
        <rFont val="Calibri "/>
      </rPr>
      <t>(4)</t>
    </r>
  </si>
  <si>
    <r>
      <t xml:space="preserve">Deduction for Tier I Limit (50% of Regulatory capital) </t>
    </r>
    <r>
      <rPr>
        <vertAlign val="superscript"/>
        <sz val="11"/>
        <color theme="1"/>
        <rFont val="Calibri "/>
      </rPr>
      <t>(4)</t>
    </r>
  </si>
  <si>
    <t>Total Regulatory Capital (A)</t>
  </si>
  <si>
    <r>
      <t xml:space="preserve">Tier 1 </t>
    </r>
    <r>
      <rPr>
        <vertAlign val="superscript"/>
        <sz val="11"/>
        <rFont val="Calibri "/>
      </rPr>
      <t>(5)</t>
    </r>
  </si>
  <si>
    <r>
      <t xml:space="preserve">Tier 2 </t>
    </r>
    <r>
      <rPr>
        <vertAlign val="superscript"/>
        <sz val="11"/>
        <rFont val="Calibri "/>
      </rPr>
      <t>(6)</t>
    </r>
    <r>
      <rPr>
        <sz val="11"/>
        <rFont val="Calibri "/>
      </rPr>
      <t xml:space="preserve"> + Tier 3 </t>
    </r>
    <r>
      <rPr>
        <vertAlign val="superscript"/>
        <sz val="11"/>
        <rFont val="Calibri "/>
      </rPr>
      <t>(7)</t>
    </r>
  </si>
  <si>
    <r>
      <t>Financial Consolidated Group (FCG) Regulatory Capital Requirements</t>
    </r>
    <r>
      <rPr>
        <vertAlign val="superscript"/>
        <sz val="11"/>
        <rFont val="Calibri "/>
      </rPr>
      <t xml:space="preserve"> (8)</t>
    </r>
  </si>
  <si>
    <r>
      <t>Insurance Consolidated Group (ICG) Capital Requirements</t>
    </r>
    <r>
      <rPr>
        <vertAlign val="superscript"/>
        <sz val="11"/>
        <rFont val="Calibri "/>
      </rPr>
      <t xml:space="preserve"> (9)</t>
    </r>
  </si>
  <si>
    <t>FCG Capital Requirements related to operations with ICG</t>
  </si>
  <si>
    <t xml:space="preserve">ICG Capital Requirements related to operations with FCG </t>
  </si>
  <si>
    <t>Total Regulatory Capital Requirements (B)</t>
  </si>
  <si>
    <t>Regulatory Capital Ratio (A) / (B)</t>
  </si>
  <si>
    <r>
      <t xml:space="preserve">Required Regulatory Capital Ratio </t>
    </r>
    <r>
      <rPr>
        <vertAlign val="superscript"/>
        <sz val="11"/>
        <rFont val="Calibri "/>
      </rPr>
      <t>(10)</t>
    </r>
  </si>
  <si>
    <t>(1) Legal and other capital reserves include restricted capital reserves (PEN 14,745 million) and optional capital reserves (PEN 6,661 million).</t>
  </si>
  <si>
    <t>(2) Minority interest includes Tier I (PEN 421 million)</t>
  </si>
  <si>
    <t>(3) Up to 1.25% of total risk-weighted assets of Banco de Crédito del Perú, Solución Empresa Administradora Hipotecaria, Mibanco and Atlantic Security Bank.</t>
  </si>
  <si>
    <t>(4) Tier II + Tier III can not be more than 50% of total regulatory capital.</t>
  </si>
  <si>
    <t>(5) Tier I = capital + restricted capital reserves + Tier I minority interest - goodwill - (0.5 x investment in equity and subordinated debt of financial and insurance companies)+ perpetual subordinated debt.</t>
  </si>
  <si>
    <t>(6) Tier II = subordinated debt + TierII minority interest tier + loan loss reserves - (0.5 x  investment in equity and subordinated debt of financial and insurance companies).</t>
  </si>
  <si>
    <t xml:space="preserve">(7) Tier III = Subordinated debt covering market risk only. </t>
  </si>
  <si>
    <t>(8) Includes regulatory capital requirements of the financial consolidated group.</t>
  </si>
  <si>
    <t>(9) Includes regulatory capital requirements of the  insurance consolidated group.</t>
  </si>
  <si>
    <t>(10) Regulatory Capital / Total Regulatory Capital Requirements (legal minimum = 1.00).</t>
  </si>
  <si>
    <t>Legal and Other capital reserves</t>
  </si>
  <si>
    <t>Accumulated earnings with capitalization agreement</t>
  </si>
  <si>
    <r>
      <t>Loan loss reserves</t>
    </r>
    <r>
      <rPr>
        <vertAlign val="superscript"/>
        <sz val="11"/>
        <rFont val="Calibri "/>
      </rPr>
      <t xml:space="preserve"> (1)</t>
    </r>
  </si>
  <si>
    <t>Investment in subsidiaries and others, net of unrealized profit and net income</t>
  </si>
  <si>
    <t>Investment in subsidiaries and others</t>
  </si>
  <si>
    <t>Unrealized profit and net income in subsidiaries</t>
  </si>
  <si>
    <t>Total Regulatory Capital - SBS</t>
  </si>
  <si>
    <t>Off-balance sheet</t>
  </si>
  <si>
    <r>
      <t>Regulatory Tier 1 Capital</t>
    </r>
    <r>
      <rPr>
        <vertAlign val="superscript"/>
        <sz val="11"/>
        <rFont val="Calibri "/>
      </rPr>
      <t xml:space="preserve"> (2)</t>
    </r>
  </si>
  <si>
    <r>
      <t xml:space="preserve">Regulatory Tier 2 Capital </t>
    </r>
    <r>
      <rPr>
        <vertAlign val="superscript"/>
        <sz val="11"/>
        <rFont val="Calibri "/>
      </rPr>
      <t>(3)</t>
    </r>
  </si>
  <si>
    <r>
      <t xml:space="preserve">Total risk-weighted assets - SBS </t>
    </r>
    <r>
      <rPr>
        <b/>
        <vertAlign val="superscript"/>
        <sz val="11"/>
        <rFont val="Calibri "/>
      </rPr>
      <t>(4)</t>
    </r>
  </si>
  <si>
    <t>Credit risk-weighted assets</t>
  </si>
  <si>
    <r>
      <t xml:space="preserve">Market risk-weighted assets </t>
    </r>
    <r>
      <rPr>
        <vertAlign val="superscript"/>
        <sz val="11"/>
        <rFont val="Calibri "/>
      </rPr>
      <t>(5)</t>
    </r>
  </si>
  <si>
    <t>Operational risk-weighted assets</t>
  </si>
  <si>
    <t>Total capital requirement -SBS</t>
  </si>
  <si>
    <t>Credit risk capital requirement</t>
  </si>
  <si>
    <t xml:space="preserve">Market risk capital requirement </t>
  </si>
  <si>
    <t xml:space="preserve">Operational risk capital requirement </t>
  </si>
  <si>
    <t>Additional capital requirements</t>
  </si>
  <si>
    <r>
      <t xml:space="preserve">Common Equity Tier 1 - Basel </t>
    </r>
    <r>
      <rPr>
        <b/>
        <vertAlign val="superscript"/>
        <sz val="11"/>
        <rFont val="Calibri "/>
      </rPr>
      <t>(6)</t>
    </r>
  </si>
  <si>
    <t>Capital and reserves</t>
  </si>
  <si>
    <t>Retained earnings</t>
  </si>
  <si>
    <t>Unrealized gains (losses)</t>
  </si>
  <si>
    <t>Goodwill and intangibles</t>
  </si>
  <si>
    <t xml:space="preserve">Investments in subsidiaries </t>
  </si>
  <si>
    <r>
      <t xml:space="preserve">Adjusted Risk-Weighted Assets </t>
    </r>
    <r>
      <rPr>
        <vertAlign val="superscript"/>
        <sz val="11"/>
        <rFont val="Calibri "/>
      </rPr>
      <t xml:space="preserve"> </t>
    </r>
    <r>
      <rPr>
        <sz val="11"/>
        <rFont val="Calibri "/>
      </rPr>
      <t xml:space="preserve">- </t>
    </r>
    <r>
      <rPr>
        <b/>
        <sz val="11"/>
        <rFont val="Calibri "/>
      </rPr>
      <t xml:space="preserve">Basel </t>
    </r>
    <r>
      <rPr>
        <b/>
        <vertAlign val="superscript"/>
        <sz val="11"/>
        <rFont val="Calibri "/>
      </rPr>
      <t>(7)</t>
    </r>
  </si>
  <si>
    <t xml:space="preserve">Total risk-weighted assets </t>
  </si>
  <si>
    <t xml:space="preserve">  (-) RWA Intangible assets, excluding goodwill.</t>
  </si>
  <si>
    <t xml:space="preserve">  (+) RWA Deferred tax assets generated as a result of temporary differences in income tax, in excess of 10% of CET1</t>
  </si>
  <si>
    <t xml:space="preserve">  (+) RWA Deferred tax assets generated as a result of past losses</t>
  </si>
  <si>
    <t>Capital ratios</t>
  </si>
  <si>
    <r>
      <t xml:space="preserve">Regulatory Tier 1 ratio </t>
    </r>
    <r>
      <rPr>
        <vertAlign val="superscript"/>
        <sz val="11"/>
        <rFont val="Calibri "/>
      </rPr>
      <t>(8)</t>
    </r>
  </si>
  <si>
    <t>-70 bps</t>
  </si>
  <si>
    <r>
      <t xml:space="preserve">Common Equity Tier 1 ratio </t>
    </r>
    <r>
      <rPr>
        <vertAlign val="superscript"/>
        <sz val="11"/>
        <rFont val="Calibri "/>
      </rPr>
      <t>(9)</t>
    </r>
  </si>
  <si>
    <t xml:space="preserve">Risk-weighted assets / Regulatory capital </t>
  </si>
  <si>
    <t>(1) Up to 1.25% of total risk-weighted assets.</t>
  </si>
  <si>
    <t>(2) Regulatory Tier 1 Capital = Capital + Legal and other capital reserves + Accumulated earnings with capitalization agreement + (0.5 x Unrealized profit and net income in subsidiaries) -  Goodwill - (0.5 x Investment in subsidiaries)  + Perpetual subordinated debt (maximum amount that can be included is 17.65% of Capital + Reserves + Accumulated earnings with capitalization agreement + Unrealized profit and net income in subsidiaries - Goodwill).</t>
  </si>
  <si>
    <t>(3) Regulatory Tier 2 Capital = Subordinated debt + Loan loss reserves + Unrestricted Reserves + (0.5 x Unrealized profit and net income in subsidiaries) - (0.5 x Investment in subsidiaries).</t>
  </si>
  <si>
    <t>(4) Since July 2012, Total  Risk-weighted assets = Credit risk-weighted assets * 1.00 + Capital requirement to cover market risk * 10 + Capital requirement to cover operational risk * 10 * 1.00 (since July 2014)</t>
  </si>
  <si>
    <t>(5) It includes capital requirement to cover price and rate risk.</t>
  </si>
  <si>
    <t>(6) Common Equity Tier I = Capital + Reserves – 100% of applicable deductions (investment in subsidiaries, goodwill, intangibles and net deferred taxes that rely on future profitability) + retained earnings + unrealized gains.</t>
  </si>
  <si>
    <t>(7) Adjusted Risk-Weighted Assets =  Risk-weighted assets  - ( RWA Intangible assets, excluding goodwill, + RWA Deferred tax assets generated as a result of temporary differences in income tax, in excess of 10% of CET1, + RWA Deferred tax assets generated as a result of past losses).</t>
  </si>
  <si>
    <t>(8) Regulatory Tier 1 Capital /  Total Risk-weighted assets</t>
  </si>
  <si>
    <t>(9) Common Equity Tier I / Adjusted Risk-Weighted Assetsd Risk-Weighted Assets</t>
  </si>
  <si>
    <t>(10) Total Regulatory Capital / Total Risk-weighted assets (legal minimum = 10% since July 2011)</t>
  </si>
  <si>
    <t>Regulatory Capital and Capital Adequacy Ratios - SBS</t>
  </si>
  <si>
    <r>
      <t xml:space="preserve">Loan loss reserves </t>
    </r>
    <r>
      <rPr>
        <vertAlign val="superscript"/>
        <sz val="11"/>
        <rFont val="Calibri   "/>
      </rPr>
      <t>(1)</t>
    </r>
  </si>
  <si>
    <r>
      <t>Regulatory Tier 1 Capital</t>
    </r>
    <r>
      <rPr>
        <vertAlign val="superscript"/>
        <sz val="11"/>
        <rFont val="Calibri   "/>
      </rPr>
      <t xml:space="preserve"> (2)</t>
    </r>
  </si>
  <si>
    <r>
      <t xml:space="preserve">Regulatory Tier 2 Capital </t>
    </r>
    <r>
      <rPr>
        <vertAlign val="superscript"/>
        <sz val="11"/>
        <rFont val="Calibri   "/>
      </rPr>
      <t>(3)</t>
    </r>
  </si>
  <si>
    <r>
      <t xml:space="preserve">Total risk-weighted assets - SBS </t>
    </r>
    <r>
      <rPr>
        <b/>
        <vertAlign val="superscript"/>
        <sz val="11"/>
        <rFont val="Calibri   "/>
      </rPr>
      <t>(4)</t>
    </r>
  </si>
  <si>
    <r>
      <t xml:space="preserve">Market risk-weighted assets </t>
    </r>
    <r>
      <rPr>
        <vertAlign val="superscript"/>
        <sz val="11"/>
        <rFont val="Calibri   "/>
      </rPr>
      <t>(5)</t>
    </r>
  </si>
  <si>
    <t>Total capital requirement</t>
  </si>
  <si>
    <t xml:space="preserve">Market risk-weighted assets </t>
  </si>
  <si>
    <r>
      <t xml:space="preserve">Common Equity Tier 1 - Basel </t>
    </r>
    <r>
      <rPr>
        <b/>
        <vertAlign val="superscript"/>
        <sz val="11"/>
        <rFont val="Calibri   "/>
      </rPr>
      <t>(6)</t>
    </r>
  </si>
  <si>
    <t>Excess DT of 10% CET1 Basilea</t>
  </si>
  <si>
    <r>
      <t xml:space="preserve">Adjusted Risk-Weighted Assets </t>
    </r>
    <r>
      <rPr>
        <vertAlign val="superscript"/>
        <sz val="11"/>
        <rFont val="Calibri   "/>
      </rPr>
      <t xml:space="preserve"> </t>
    </r>
    <r>
      <rPr>
        <sz val="11"/>
        <rFont val="Calibri   "/>
      </rPr>
      <t xml:space="preserve">- </t>
    </r>
    <r>
      <rPr>
        <b/>
        <sz val="11"/>
        <rFont val="Calibri   "/>
      </rPr>
      <t xml:space="preserve">Basel </t>
    </r>
    <r>
      <rPr>
        <b/>
        <vertAlign val="superscript"/>
        <sz val="11"/>
        <rFont val="Calibri   "/>
      </rPr>
      <t>(7)</t>
    </r>
  </si>
  <si>
    <t xml:space="preserve">  (-) RWA assets that exceed 10% of CET1 SBS</t>
  </si>
  <si>
    <t xml:space="preserve">  (-) RWA difference between excees SBS and Basel methodology</t>
  </si>
  <si>
    <r>
      <t xml:space="preserve">Regulatory Tier 1 ratio </t>
    </r>
    <r>
      <rPr>
        <vertAlign val="superscript"/>
        <sz val="11"/>
        <rFont val="Calibri   "/>
      </rPr>
      <t>(8)</t>
    </r>
  </si>
  <si>
    <r>
      <t xml:space="preserve">Common Equity Tier 1 ratio </t>
    </r>
    <r>
      <rPr>
        <vertAlign val="superscript"/>
        <sz val="11"/>
        <rFont val="Calibri   "/>
      </rPr>
      <t>(9)</t>
    </r>
  </si>
  <si>
    <t>-11 bps</t>
  </si>
  <si>
    <t>Digital Clients per Group</t>
  </si>
  <si>
    <t>Enalta</t>
  </si>
  <si>
    <t>Affluent</t>
  </si>
  <si>
    <t>Consumer</t>
  </si>
  <si>
    <t>Total</t>
  </si>
  <si>
    <t>Unit sold per quarter</t>
  </si>
  <si>
    <t>% Change</t>
  </si>
  <si>
    <t>Total Sales</t>
  </si>
  <si>
    <t>(1) Sales made through ATMs and Kioskos BCP</t>
  </si>
  <si>
    <t>(2) Sales made through Mobile Banking, Internet Banking, Yape and other digital channels.</t>
  </si>
  <si>
    <t>Branches</t>
  </si>
  <si>
    <t>ATMs</t>
  </si>
  <si>
    <t>BCP Stand-alone's Net work</t>
  </si>
  <si>
    <t xml:space="preserve">change (units) </t>
  </si>
  <si>
    <t>Agentes BCP</t>
  </si>
  <si>
    <t>Total BCP's Network</t>
  </si>
  <si>
    <t>Peru</t>
  </si>
  <si>
    <t>GDP (US$ Millions)</t>
  </si>
  <si>
    <t>Real GDP (% change)</t>
  </si>
  <si>
    <t>GDP per capita (US$)</t>
  </si>
  <si>
    <t>Domestic demand (% change)</t>
  </si>
  <si>
    <t>Gross fixed investment (as % GDP)</t>
  </si>
  <si>
    <t>Public Debt (as % GDP)</t>
  </si>
  <si>
    <t>Reference Rate</t>
  </si>
  <si>
    <t>Exchange rate, end of period</t>
  </si>
  <si>
    <t>Exchange rate, (% change)</t>
  </si>
  <si>
    <t>Fiscal balance (% GDP)</t>
  </si>
  <si>
    <t>Trade balance (US$ Millions)</t>
  </si>
  <si>
    <t>(As % GDP)</t>
  </si>
  <si>
    <t>Exports</t>
  </si>
  <si>
    <t>Imports</t>
  </si>
  <si>
    <t>Current account balance (US$ Millions)</t>
  </si>
  <si>
    <t>Current account balance (As % GDP)</t>
  </si>
  <si>
    <t>Net international reserves (US$ Millions)</t>
  </si>
  <si>
    <t>(As months of imports)</t>
  </si>
  <si>
    <t>Sources: INEI, BCRP y SBS.</t>
  </si>
  <si>
    <t>(1) Financial System, Current Exchange Rate</t>
  </si>
  <si>
    <t>(2) Inflation target: 1% - 3%</t>
  </si>
  <si>
    <t>CREDICORP LTD. AND SUBSIDIARIES</t>
  </si>
  <si>
    <t>CONSOLIDATED STATEMENT OF FINANCIAL POSITION</t>
  </si>
  <si>
    <t>CONSOLIDATED STATEMENT OF INCOME</t>
  </si>
  <si>
    <t>(In S/  thousands, IFRS)</t>
  </si>
  <si>
    <t>(In S/ thousands, IFRS)</t>
  </si>
  <si>
    <t>ASSETS</t>
  </si>
  <si>
    <t>Interest income and expense</t>
  </si>
  <si>
    <t>Interest and dividend income</t>
  </si>
  <si>
    <t>Non-interest bearing</t>
  </si>
  <si>
    <r>
      <t xml:space="preserve">Interest expense </t>
    </r>
    <r>
      <rPr>
        <vertAlign val="superscript"/>
        <sz val="11"/>
        <rFont val="Calibri   "/>
      </rPr>
      <t>(1)</t>
    </r>
  </si>
  <si>
    <t>Interest bearing</t>
  </si>
  <si>
    <t>Total cash and due from banks</t>
  </si>
  <si>
    <t>Risk-adjusted net interest income</t>
  </si>
  <si>
    <t>Non-financial income</t>
  </si>
  <si>
    <t xml:space="preserve">Fee income </t>
  </si>
  <si>
    <t>Current</t>
  </si>
  <si>
    <r>
      <t>Net gain on sales of securities</t>
    </r>
    <r>
      <rPr>
        <vertAlign val="superscript"/>
        <sz val="11"/>
        <rFont val="Calibri   "/>
      </rPr>
      <t xml:space="preserve"> </t>
    </r>
  </si>
  <si>
    <t>Internal overdue loans</t>
  </si>
  <si>
    <r>
      <t>Net gain from associates</t>
    </r>
    <r>
      <rPr>
        <vertAlign val="superscript"/>
        <sz val="11"/>
        <rFont val="Calibri   "/>
      </rPr>
      <t xml:space="preserve"> </t>
    </r>
  </si>
  <si>
    <t xml:space="preserve">Less - allowance for loan losses </t>
  </si>
  <si>
    <t>Loans, net</t>
  </si>
  <si>
    <r>
      <t>Financial assets designated at fair value through profit or loss</t>
    </r>
    <r>
      <rPr>
        <vertAlign val="superscript"/>
        <sz val="11"/>
        <rFont val="Calibri   "/>
      </rPr>
      <t xml:space="preserve"> </t>
    </r>
  </si>
  <si>
    <t>Total non-financial income</t>
  </si>
  <si>
    <t>Accounts receivable from reinsurers and coinsurers</t>
  </si>
  <si>
    <t>Premiums and other policyholder receivables</t>
  </si>
  <si>
    <r>
      <t>Property, plant and equipment, net</t>
    </r>
    <r>
      <rPr>
        <vertAlign val="superscript"/>
        <sz val="11"/>
        <rFont val="Calibri   "/>
      </rPr>
      <t xml:space="preserve"> </t>
    </r>
  </si>
  <si>
    <t>Due from customers on acceptances</t>
  </si>
  <si>
    <t>Investments in associates</t>
  </si>
  <si>
    <t>Intangible assets and goodwill, net</t>
  </si>
  <si>
    <r>
      <t>Other assets</t>
    </r>
    <r>
      <rPr>
        <vertAlign val="superscript"/>
        <sz val="11"/>
        <rFont val="Calibri   "/>
      </rPr>
      <t xml:space="preserve"> (1)</t>
    </r>
  </si>
  <si>
    <t>Total expenses</t>
  </si>
  <si>
    <t>Total Assets</t>
  </si>
  <si>
    <t>Salaries and employee benefits</t>
  </si>
  <si>
    <t>LIABILITIES AND EQUITY</t>
  </si>
  <si>
    <t>Impairment loss on goodwill</t>
  </si>
  <si>
    <t>Total deposits and obligations</t>
  </si>
  <si>
    <t>Payables from repurchase agreements and securities lending</t>
  </si>
  <si>
    <t>Repurchase agreements with third parties</t>
  </si>
  <si>
    <t>Repurchase agreements with customers</t>
  </si>
  <si>
    <t>Banker’s acceptances outstanding</t>
  </si>
  <si>
    <t>Reserves for property and casualty claims</t>
  </si>
  <si>
    <t>Reserve for unearned premiums</t>
  </si>
  <si>
    <t>Accounts payable to reinsurers</t>
  </si>
  <si>
    <t>Financial liabilities at fair value through profit or loss</t>
  </si>
  <si>
    <t>Other liabilities</t>
  </si>
  <si>
    <t>Total Liabilities</t>
  </si>
  <si>
    <t>Capital stock</t>
  </si>
  <si>
    <t>Treasury stock</t>
  </si>
  <si>
    <t>Capital surplus</t>
  </si>
  <si>
    <t>Reserves</t>
  </si>
  <si>
    <t xml:space="preserve">Unrealized gains and losses </t>
  </si>
  <si>
    <t>Total Net Equity</t>
  </si>
  <si>
    <t>Total liabilities and equity</t>
  </si>
  <si>
    <t>Total performance bonds, stand-by and L/Cs.</t>
  </si>
  <si>
    <t>Undrawn credit lines, advised but not committed</t>
  </si>
  <si>
    <t>Total derivatives (notional) and others</t>
  </si>
  <si>
    <t>(1) Includes mainly accounts receivables from brokerage and others.</t>
  </si>
  <si>
    <t>Cash and cash equivalents</t>
  </si>
  <si>
    <t>Separate Statement of Financal Position</t>
  </si>
  <si>
    <t xml:space="preserve">As of </t>
  </si>
  <si>
    <t>At fair value through profit or loss</t>
  </si>
  <si>
    <t xml:space="preserve">Fair value through other comprehensive income investments </t>
  </si>
  <si>
    <t xml:space="preserve">In subsidiaries and associates investments </t>
  </si>
  <si>
    <t>Other assets</t>
  </si>
  <si>
    <t>LIABILITIES AND NET SHAREHOLDERS' EQUITY</t>
  </si>
  <si>
    <t>Dividend Payable</t>
  </si>
  <si>
    <t>NET EQUITY</t>
  </si>
  <si>
    <t>Reserve</t>
  </si>
  <si>
    <t>Unrealized results</t>
  </si>
  <si>
    <t>Total net equity</t>
  </si>
  <si>
    <t>Total Liabilities And Equity</t>
  </si>
  <si>
    <t>Interest income</t>
  </si>
  <si>
    <t>Net share of the income from investments in subsidiaries and associates</t>
  </si>
  <si>
    <t>Interest and similar income</t>
  </si>
  <si>
    <t xml:space="preserve">Net gain on financial assets at fair value through profit or loss </t>
  </si>
  <si>
    <t>Total income</t>
  </si>
  <si>
    <t>Interest and similar expense</t>
  </si>
  <si>
    <t>Administrative and general expenses</t>
  </si>
  <si>
    <t>Operating income</t>
  </si>
  <si>
    <t>Exchange differences, net</t>
  </si>
  <si>
    <t>Other, net</t>
  </si>
  <si>
    <t>Profit before income tax</t>
  </si>
  <si>
    <t>Net income</t>
  </si>
  <si>
    <t>Double Leverage Ratio</t>
  </si>
  <si>
    <t>BANCO DE CREDITO DEL PERU AND SUBSIDIARIES</t>
  </si>
  <si>
    <t>SELECTED FINANCIAL INDICATORS</t>
  </si>
  <si>
    <r>
      <t xml:space="preserve">Earnings per share </t>
    </r>
    <r>
      <rPr>
        <vertAlign val="superscript"/>
        <sz val="11"/>
        <rFont val="Calibri   "/>
      </rPr>
      <t>(1)</t>
    </r>
  </si>
  <si>
    <t>Interest expense</t>
  </si>
  <si>
    <r>
      <t xml:space="preserve">ROAA </t>
    </r>
    <r>
      <rPr>
        <vertAlign val="superscript"/>
        <sz val="11"/>
        <rFont val="Calibri   "/>
      </rPr>
      <t>(2)(3)</t>
    </r>
  </si>
  <si>
    <r>
      <t>ROAE</t>
    </r>
    <r>
      <rPr>
        <vertAlign val="superscript"/>
        <sz val="11"/>
        <rFont val="Calibri   "/>
      </rPr>
      <t xml:space="preserve"> (2)(3)</t>
    </r>
  </si>
  <si>
    <r>
      <t>Net interest margin</t>
    </r>
    <r>
      <rPr>
        <vertAlign val="superscript"/>
        <sz val="11"/>
        <rFont val="Calibri   "/>
      </rPr>
      <t xml:space="preserve"> (2)(3)</t>
    </r>
  </si>
  <si>
    <t>Provision for credit losses on loan portfolio</t>
  </si>
  <si>
    <r>
      <t xml:space="preserve">Risk adjusted NIM </t>
    </r>
    <r>
      <rPr>
        <vertAlign val="superscript"/>
        <sz val="11"/>
        <rFont val="Calibri   "/>
      </rPr>
      <t>(2)(3)</t>
    </r>
  </si>
  <si>
    <r>
      <t xml:space="preserve">Funding Cost </t>
    </r>
    <r>
      <rPr>
        <vertAlign val="superscript"/>
        <sz val="11"/>
        <rFont val="Calibri   "/>
      </rPr>
      <t>(2)(3)(4)</t>
    </r>
  </si>
  <si>
    <t xml:space="preserve">Fair value through profit or loss investments </t>
  </si>
  <si>
    <t>Quality of loan portfolio</t>
  </si>
  <si>
    <t>NPL ratio</t>
  </si>
  <si>
    <t>Coverage of IOLs</t>
  </si>
  <si>
    <t>Coverage of NPLs</t>
  </si>
  <si>
    <t>Net gain on foreign exchange transactions</t>
  </si>
  <si>
    <r>
      <t xml:space="preserve">Cost of risk </t>
    </r>
    <r>
      <rPr>
        <vertAlign val="superscript"/>
        <sz val="11"/>
        <rFont val="Calibri   "/>
      </rPr>
      <t>(5)</t>
    </r>
  </si>
  <si>
    <t>Less - allowance for loan losses</t>
  </si>
  <si>
    <t>Net gain from exchange differences</t>
  </si>
  <si>
    <r>
      <t xml:space="preserve">Oper. expenses as a percent. of total income - reported </t>
    </r>
    <r>
      <rPr>
        <vertAlign val="superscript"/>
        <sz val="11"/>
        <rFont val="Calibri   "/>
      </rPr>
      <t>(6)</t>
    </r>
  </si>
  <si>
    <t>Others</t>
  </si>
  <si>
    <t>Oper. expenses as a percent. of total income - including all other items</t>
  </si>
  <si>
    <r>
      <t xml:space="preserve">Property, furniture and equipment, net </t>
    </r>
    <r>
      <rPr>
        <b/>
        <vertAlign val="superscript"/>
        <sz val="11"/>
        <rFont val="Calibri   "/>
      </rPr>
      <t>(1)</t>
    </r>
  </si>
  <si>
    <r>
      <t xml:space="preserve">Oper. expenses as a percent. of av. tot. assets </t>
    </r>
    <r>
      <rPr>
        <vertAlign val="superscript"/>
        <sz val="11"/>
        <rFont val="Calibri   "/>
      </rPr>
      <t>(2)(3)(6)</t>
    </r>
  </si>
  <si>
    <r>
      <t xml:space="preserve">Other assets </t>
    </r>
    <r>
      <rPr>
        <b/>
        <vertAlign val="superscript"/>
        <sz val="11"/>
        <rFont val="Calibri   "/>
      </rPr>
      <t>(2)</t>
    </r>
  </si>
  <si>
    <t>Administrative expenses</t>
  </si>
  <si>
    <t>N° of outstanding shares (Million)</t>
  </si>
  <si>
    <t>Depreciation and amortization</t>
  </si>
  <si>
    <t>Liabilities and Equity</t>
  </si>
  <si>
    <t>Other expenses</t>
  </si>
  <si>
    <t>(1) Shares outstanding of 10,217 million is used for all periods since shares have been issued only for capitalization of profits.</t>
  </si>
  <si>
    <r>
      <t xml:space="preserve">Non-interest bearing </t>
    </r>
    <r>
      <rPr>
        <vertAlign val="superscript"/>
        <sz val="11"/>
        <rFont val="Calibri   "/>
      </rPr>
      <t>(1)</t>
    </r>
  </si>
  <si>
    <t>(2) Ratios are annualized.</t>
  </si>
  <si>
    <r>
      <t>Interest bearing</t>
    </r>
    <r>
      <rPr>
        <vertAlign val="superscript"/>
        <sz val="11"/>
        <rFont val="Calibri   "/>
      </rPr>
      <t xml:space="preserve"> (1)</t>
    </r>
  </si>
  <si>
    <t>(3) Averages are determined as the average of period-beginning and period-ending balances.</t>
  </si>
  <si>
    <t>(4) The funding costs differs from previously reported due to a methodoloy change in the denominator, which no longer includes the following accounts: acceptances outstanding, reserves for property and casualty claims, reserve for unearned premiums, reinsurance payable and other liabilities.</t>
  </si>
  <si>
    <r>
      <t xml:space="preserve">BCRP instruments </t>
    </r>
    <r>
      <rPr>
        <vertAlign val="superscript"/>
        <sz val="8.8000000000000007"/>
        <rFont val="Calibri   "/>
      </rPr>
      <t>(4)</t>
    </r>
  </si>
  <si>
    <t>(5) Cost of risk: Annualized provision for loan losses / Total loans.</t>
  </si>
  <si>
    <t xml:space="preserve">(6) Total income includes net interest income, fee income, net gain on foreign exchange transactions, result on exchange difference and net gain on derivatives. Operating expenses includes Salaries and social benefits, administrative, general and tax expenses and depreciation and amortization. </t>
  </si>
  <si>
    <r>
      <t xml:space="preserve">Due to banks and correspondents </t>
    </r>
    <r>
      <rPr>
        <b/>
        <vertAlign val="superscript"/>
        <sz val="8.8000000000000007"/>
        <rFont val="Calibri   "/>
      </rPr>
      <t>(4)</t>
    </r>
  </si>
  <si>
    <t>Net profit attributable to BCP Consolidated</t>
  </si>
  <si>
    <r>
      <t xml:space="preserve">Other liabilities </t>
    </r>
    <r>
      <rPr>
        <b/>
        <vertAlign val="superscript"/>
        <sz val="11"/>
        <rFont val="Calibri   "/>
      </rPr>
      <t>(3)</t>
    </r>
  </si>
  <si>
    <t>Unrealized gains and losses</t>
  </si>
  <si>
    <t>(1) Right of use asset of lease contracts is included by application of IFRS 16.</t>
  </si>
  <si>
    <t>(2) Mainly includes intangible assets, other receivable accounts and tax credit.</t>
  </si>
  <si>
    <t>(3) Mainly includes other payable accounts.</t>
  </si>
  <si>
    <t>(4) Figures differ from those presented in fiscal year 2020.</t>
  </si>
  <si>
    <t xml:space="preserve">BANCO DE CREDITO DEL PERU </t>
  </si>
  <si>
    <t xml:space="preserve">BANCO DE CRÉDITO DEL PERÚ </t>
  </si>
  <si>
    <t>STATEMENT OF FINANCIAL POSITION</t>
  </si>
  <si>
    <t>STATEMENT OF INCOME</t>
  </si>
  <si>
    <r>
      <t xml:space="preserve">ROAA </t>
    </r>
    <r>
      <rPr>
        <vertAlign val="superscript"/>
        <sz val="11"/>
        <rFont val="Calibri   "/>
      </rPr>
      <t>(2)(1)</t>
    </r>
  </si>
  <si>
    <r>
      <t xml:space="preserve">ROAE </t>
    </r>
    <r>
      <rPr>
        <vertAlign val="superscript"/>
        <sz val="11"/>
        <rFont val="Calibri   "/>
      </rPr>
      <t>(2)(1)</t>
    </r>
  </si>
  <si>
    <r>
      <t>Net interest margin</t>
    </r>
    <r>
      <rPr>
        <vertAlign val="superscript"/>
        <sz val="11"/>
        <rFont val="Calibri   "/>
      </rPr>
      <t xml:space="preserve"> (1)(2)</t>
    </r>
  </si>
  <si>
    <r>
      <t xml:space="preserve">Risk adjusted NIM </t>
    </r>
    <r>
      <rPr>
        <vertAlign val="superscript"/>
        <sz val="11"/>
        <rFont val="Calibri   "/>
      </rPr>
      <t>(1)(2)</t>
    </r>
  </si>
  <si>
    <r>
      <t xml:space="preserve">Funding Cost </t>
    </r>
    <r>
      <rPr>
        <vertAlign val="superscript"/>
        <sz val="11"/>
        <rFont val="Calibri   "/>
      </rPr>
      <t>(1)(2)</t>
    </r>
  </si>
  <si>
    <r>
      <t xml:space="preserve">Cost of risk </t>
    </r>
    <r>
      <rPr>
        <vertAlign val="superscript"/>
        <sz val="11"/>
        <rFont val="Calibri   "/>
      </rPr>
      <t>(3)</t>
    </r>
  </si>
  <si>
    <r>
      <t xml:space="preserve">Oper. expenses as a percent. of total income - reported </t>
    </r>
    <r>
      <rPr>
        <vertAlign val="superscript"/>
        <sz val="11"/>
        <rFont val="Calibri   "/>
      </rPr>
      <t>(4)</t>
    </r>
  </si>
  <si>
    <t>Net gain from associates</t>
  </si>
  <si>
    <r>
      <t xml:space="preserve">Oper. expenses as a percent. of av. tot. assets </t>
    </r>
    <r>
      <rPr>
        <vertAlign val="superscript"/>
        <sz val="11"/>
        <rFont val="Calibri   "/>
      </rPr>
      <t>(1)(2)</t>
    </r>
  </si>
  <si>
    <t>(1) Ratios are annualized.</t>
  </si>
  <si>
    <t xml:space="preserve">Property, furniture and equipment, net </t>
  </si>
  <si>
    <t>(2) Averages are determined as the average of period-beginning and period-ending balances.</t>
  </si>
  <si>
    <t>(3) Cost of risk: Annualized provision for loan losses / Total loans.</t>
  </si>
  <si>
    <t xml:space="preserve">(4) Total income includes net interest income, fee income, net gain on foreign exchange transactions, result on exchange difference and net gain on derivatives. Operating expenses includes Salaries and social benefits, administrative, general and tax expenses and depreciation and amortization. </t>
  </si>
  <si>
    <r>
      <t xml:space="preserve">Other assets </t>
    </r>
    <r>
      <rPr>
        <vertAlign val="superscript"/>
        <sz val="11"/>
        <rFont val="Calibri   "/>
      </rPr>
      <t>(1)</t>
    </r>
  </si>
  <si>
    <t xml:space="preserve"> </t>
  </si>
  <si>
    <r>
      <t xml:space="preserve">Depreciation and amortization </t>
    </r>
    <r>
      <rPr>
        <vertAlign val="superscript"/>
        <sz val="11"/>
        <rFont val="Calibri   "/>
      </rPr>
      <t>(2)</t>
    </r>
  </si>
  <si>
    <r>
      <t>Non-interest bearing</t>
    </r>
    <r>
      <rPr>
        <vertAlign val="superscript"/>
        <sz val="11"/>
        <rFont val="Calibri   "/>
      </rPr>
      <t xml:space="preserve"> </t>
    </r>
  </si>
  <si>
    <r>
      <t>Interest bearing</t>
    </r>
    <r>
      <rPr>
        <vertAlign val="superscript"/>
        <sz val="11"/>
        <rFont val="Calibri   "/>
      </rPr>
      <t xml:space="preserve"> </t>
    </r>
  </si>
  <si>
    <t>Net profit attributable to BCP Stand-alone</t>
  </si>
  <si>
    <t>(1) As of 2019, financing expenses related to lease agreements is included according to the application of IFRS 16.</t>
  </si>
  <si>
    <t>(2) From this quarter, the effect is being incorporated by the application of IFRS 16, which corresponds to a greater depreciation for the asset for right-of-use". Likewise, the expenses related to the depreciation of improvements in building for rent is being reclassified to the item "Other expenses".</t>
  </si>
  <si>
    <r>
      <t xml:space="preserve">Other liabilities </t>
    </r>
    <r>
      <rPr>
        <vertAlign val="superscript"/>
        <sz val="11"/>
        <rFont val="Calibri   "/>
      </rPr>
      <t>(2)</t>
    </r>
  </si>
  <si>
    <t>(1) Mainly includes intangible assets, other receivable accounts and tax credit.</t>
  </si>
  <si>
    <t>(2) Mainly includes other payable accounts.</t>
  </si>
  <si>
    <t>BCP BOLIVIA</t>
  </si>
  <si>
    <t>Investments</t>
  </si>
  <si>
    <t>Refinanced</t>
  </si>
  <si>
    <t>Net loans</t>
  </si>
  <si>
    <t>Property, plant and equipment, net</t>
  </si>
  <si>
    <t>Total assets</t>
  </si>
  <si>
    <t>Bonds and subordinated debt</t>
  </si>
  <si>
    <t>Total liabilities</t>
  </si>
  <si>
    <t>TOTAL LIABILITIES AND NET SHAREHOLDERS' EQUITY</t>
  </si>
  <si>
    <t xml:space="preserve">Provision for loan losses, net of recoveries </t>
  </si>
  <si>
    <t>Net interest income after provisions</t>
  </si>
  <si>
    <t>Translation result</t>
  </si>
  <si>
    <t>Income taxes</t>
  </si>
  <si>
    <t>Efficiency ratio</t>
  </si>
  <si>
    <t>L/D ratio</t>
  </si>
  <si>
    <t>-22 pbs</t>
  </si>
  <si>
    <t>Agentes</t>
  </si>
  <si>
    <t>MIBANCO</t>
  </si>
  <si>
    <t>ROAE incl. Goowdill</t>
  </si>
  <si>
    <t>120 pbs</t>
  </si>
  <si>
    <r>
      <t xml:space="preserve">Branches </t>
    </r>
    <r>
      <rPr>
        <vertAlign val="superscript"/>
        <sz val="11"/>
        <rFont val="Calibri   "/>
      </rPr>
      <t>(1)</t>
    </r>
  </si>
  <si>
    <t>(1) Includes Banco de la Nacion branches, which in September 20 were 34, in June 21 were 34 and in September 21 were 34</t>
  </si>
  <si>
    <t>Net gain on sales of securities</t>
  </si>
  <si>
    <t>Derivative Result</t>
  </si>
  <si>
    <t>Result from exposure to the exchange rate</t>
  </si>
  <si>
    <t>Other income</t>
  </si>
  <si>
    <r>
      <t>Operating expenses</t>
    </r>
    <r>
      <rPr>
        <vertAlign val="superscript"/>
        <sz val="11"/>
        <color rgb="FF000000"/>
        <rFont val="Calibri   "/>
      </rPr>
      <t xml:space="preserve"> (1)</t>
    </r>
  </si>
  <si>
    <t xml:space="preserve">Operating income </t>
  </si>
  <si>
    <r>
      <t>Non-controlling interest</t>
    </r>
    <r>
      <rPr>
        <vertAlign val="superscript"/>
        <sz val="11"/>
        <color rgb="FF000000"/>
        <rFont val="Calibri   "/>
      </rPr>
      <t xml:space="preserve"> </t>
    </r>
  </si>
  <si>
    <t xml:space="preserve">(1) Includes: Salaries and employees benefits + Administrative expenses + Assigned expenses + Depreciation and amortization + Tax and contributions + Other expenses. </t>
  </si>
  <si>
    <t>GRUPO PACIFICO *</t>
  </si>
  <si>
    <t>(S/ in thousands )</t>
  </si>
  <si>
    <t xml:space="preserve"> % change</t>
  </si>
  <si>
    <r>
      <t xml:space="preserve">Invesment on securities </t>
    </r>
    <r>
      <rPr>
        <vertAlign val="superscript"/>
        <sz val="11"/>
        <color theme="1"/>
        <rFont val="Calibri   "/>
      </rPr>
      <t>(6)</t>
    </r>
  </si>
  <si>
    <t>Technical reserves</t>
  </si>
  <si>
    <t>Net underwriting expenses</t>
  </si>
  <si>
    <t>Underwriting result</t>
  </si>
  <si>
    <t>Net financial income</t>
  </si>
  <si>
    <t>Traslations results</t>
  </si>
  <si>
    <t>EPS business deduction</t>
  </si>
  <si>
    <t>Medical Assistance insurance deduction</t>
  </si>
  <si>
    <t>Income before minority interest</t>
  </si>
  <si>
    <t>Ratios</t>
  </si>
  <si>
    <t>Ceded</t>
  </si>
  <si>
    <r>
      <t xml:space="preserve">Loss ratio </t>
    </r>
    <r>
      <rPr>
        <vertAlign val="superscript"/>
        <sz val="11"/>
        <color theme="1"/>
        <rFont val="Calibri   "/>
      </rPr>
      <t>(1)</t>
    </r>
  </si>
  <si>
    <t>Fees + underwriting expenses, net / net earned premiums</t>
  </si>
  <si>
    <t>-150 bps</t>
  </si>
  <si>
    <t xml:space="preserve">Operating expenses / net earned premiums </t>
  </si>
  <si>
    <t>-110 bps</t>
  </si>
  <si>
    <r>
      <t xml:space="preserve">ROAE </t>
    </r>
    <r>
      <rPr>
        <vertAlign val="superscript"/>
        <sz val="11"/>
        <color theme="1"/>
        <rFont val="Calibri   "/>
      </rPr>
      <t xml:space="preserve">(2)(3) </t>
    </r>
  </si>
  <si>
    <t>1520 bps</t>
  </si>
  <si>
    <t>Return on written premiums</t>
  </si>
  <si>
    <r>
      <t xml:space="preserve">Combined ratio of Life </t>
    </r>
    <r>
      <rPr>
        <vertAlign val="superscript"/>
        <sz val="11"/>
        <color theme="1"/>
        <rFont val="Calibri   "/>
      </rPr>
      <t>(4)</t>
    </r>
  </si>
  <si>
    <r>
      <t xml:space="preserve">Combined ratio of P&amp;C </t>
    </r>
    <r>
      <rPr>
        <vertAlign val="superscript"/>
        <sz val="11"/>
        <color theme="1"/>
        <rFont val="Calibri   "/>
      </rPr>
      <t>(5)</t>
    </r>
  </si>
  <si>
    <r>
      <t>Equity requirement ratio</t>
    </r>
    <r>
      <rPr>
        <vertAlign val="superscript"/>
        <sz val="11"/>
        <rFont val="Calibri   "/>
      </rPr>
      <t xml:space="preserve"> (7)</t>
    </r>
  </si>
  <si>
    <t>*Financial statements without consolidation adjustments.</t>
  </si>
  <si>
    <t>(1) Net claims / Net earned premiums.</t>
  </si>
  <si>
    <t>(2) Includes unrealized gains.</t>
  </si>
  <si>
    <t>(3) Annualized and average are determined as the average of period beginning and period ending.</t>
  </si>
  <si>
    <t>(4) (Net claims / Net earned premiums) + Reserves / Net earned premiums) + [(Acquisition cost + total expenses) / Net earned premiums] - (Net Financial Income without real state sales, securities sales, impairment loss and fluctuation / Net earned premiums).</t>
  </si>
  <si>
    <t>(5) (Net claims / Net earned premiums) + [(Acquisition cost + total expenses) / Net earned premiums].</t>
  </si>
  <si>
    <t>(6) Excluding investments in real estate.</t>
  </si>
  <si>
    <t>(7) Support to cover credit risk, market risk and operational risk.</t>
  </si>
  <si>
    <t>Corporate health insurance and Medical services</t>
  </si>
  <si>
    <t>(in thousands S/)</t>
  </si>
  <si>
    <t>Results</t>
  </si>
  <si>
    <t xml:space="preserve">Net claims </t>
  </si>
  <si>
    <t xml:space="preserve">Underwriting result </t>
  </si>
  <si>
    <t>Net income before Medical services</t>
  </si>
  <si>
    <t>Net income of Medical services</t>
  </si>
  <si>
    <t>Income from commissions</t>
  </si>
  <si>
    <t>Administrative and sale expenses</t>
  </si>
  <si>
    <t>Net income before translation results</t>
  </si>
  <si>
    <t xml:space="preserve">Translations results </t>
  </si>
  <si>
    <t xml:space="preserve">Net income </t>
  </si>
  <si>
    <t>(1) Net shareholders' equity includes unrealized gains from Prima's investment portfolio.</t>
  </si>
  <si>
    <t>Net shareholders' equity</t>
  </si>
  <si>
    <t>Funds under management</t>
  </si>
  <si>
    <t>% share</t>
  </si>
  <si>
    <t>Fund 0</t>
  </si>
  <si>
    <t>Fund 1</t>
  </si>
  <si>
    <t>Fund 2</t>
  </si>
  <si>
    <t>Fund 3</t>
  </si>
  <si>
    <t>Total S/ Millions</t>
  </si>
  <si>
    <t>Source: SBS.</t>
  </si>
  <si>
    <t>Nominal profitability over the last 12 months</t>
  </si>
  <si>
    <t>Main indicators and market share</t>
  </si>
  <si>
    <t>Prima</t>
  </si>
  <si>
    <t>System</t>
  </si>
  <si>
    <t>Affiliates</t>
  </si>
  <si>
    <t>Funds under management (S/ Millions)</t>
  </si>
  <si>
    <t>Source: SBS</t>
  </si>
  <si>
    <t xml:space="preserve">(3) Prima AFP estimate: Average of aggregated income for flow during the last 4 months, excluding special collections and voluntary contribution fees. </t>
  </si>
  <si>
    <t>Credicorp Ltd. Financial 4Q21 Data</t>
  </si>
  <si>
    <t>4Q20</t>
  </si>
  <si>
    <t>4Q21</t>
  </si>
  <si>
    <t>2021 / 2020</t>
  </si>
  <si>
    <t>2 pbs</t>
  </si>
  <si>
    <t>52 pbs</t>
  </si>
  <si>
    <t>163 pbs</t>
  </si>
  <si>
    <t>224 pbs</t>
  </si>
  <si>
    <t>-10 pbs</t>
  </si>
  <si>
    <t>-49 pbs</t>
  </si>
  <si>
    <t>-210 pbs</t>
  </si>
  <si>
    <t>560 pbs</t>
  </si>
  <si>
    <t>1250 pbs</t>
  </si>
  <si>
    <t>60 pbs</t>
  </si>
  <si>
    <t>130 pbs</t>
  </si>
  <si>
    <t>36 pbs</t>
  </si>
  <si>
    <t>16 pbs</t>
  </si>
  <si>
    <t>1 pbs</t>
  </si>
  <si>
    <t>-179 pbs</t>
  </si>
  <si>
    <t>-348 pbs</t>
  </si>
  <si>
    <t>-5880 pbs</t>
  </si>
  <si>
    <t>-4060 pbs</t>
  </si>
  <si>
    <t>340 pbs</t>
  </si>
  <si>
    <t>230 pbs</t>
  </si>
  <si>
    <t>-40 pbs</t>
  </si>
  <si>
    <t>32 pbs</t>
  </si>
  <si>
    <t>47 pbs</t>
  </si>
  <si>
    <t>0 pbs</t>
  </si>
  <si>
    <t>-760 pbs</t>
  </si>
  <si>
    <t>510 pbs</t>
  </si>
  <si>
    <t>-520 pbs</t>
  </si>
  <si>
    <t>-410 pbs</t>
  </si>
  <si>
    <t>1690 pbs</t>
  </si>
  <si>
    <t>-6 pbs</t>
  </si>
  <si>
    <t>-47 pbs</t>
  </si>
  <si>
    <t>74 pbs</t>
  </si>
  <si>
    <t>44 pbs</t>
  </si>
  <si>
    <t>-38 pbs</t>
  </si>
  <si>
    <t>-346 pbs</t>
  </si>
  <si>
    <t>-32 pbs</t>
  </si>
  <si>
    <t>-374 pbs</t>
  </si>
  <si>
    <t>-25 pbs</t>
  </si>
  <si>
    <t>-285 pbs</t>
  </si>
  <si>
    <t>Year</t>
  </si>
  <si>
    <t>Año</t>
  </si>
  <si>
    <t>Dec 20</t>
  </si>
  <si>
    <t>Dec 21</t>
  </si>
  <si>
    <t>2pbs</t>
  </si>
  <si>
    <t>52pbs</t>
  </si>
  <si>
    <t>-20pbs</t>
  </si>
  <si>
    <t>9pbs</t>
  </si>
  <si>
    <t>163pbs</t>
  </si>
  <si>
    <t>-179 bps</t>
  </si>
  <si>
    <t>-348 bps</t>
  </si>
  <si>
    <t>-32 bps</t>
  </si>
  <si>
    <t>-242 bps</t>
  </si>
  <si>
    <t>-423 bps</t>
  </si>
  <si>
    <t>3 bps</t>
  </si>
  <si>
    <t>36 bps</t>
  </si>
  <si>
    <t>-45 bps</t>
  </si>
  <si>
    <t>-145 bps</t>
  </si>
  <si>
    <t>-2238 bps</t>
  </si>
  <si>
    <t>-6516 bps</t>
  </si>
  <si>
    <t>-222 bps</t>
  </si>
  <si>
    <t>244 bps</t>
  </si>
  <si>
    <t>37 bps</t>
  </si>
  <si>
    <t>50 bps</t>
  </si>
  <si>
    <t>-213 bps</t>
  </si>
  <si>
    <t>N/A</t>
  </si>
  <si>
    <t>IT expenses and IT third-party services</t>
  </si>
  <si>
    <t>Advertising and customer loyalty programs</t>
  </si>
  <si>
    <t>Audit Services, Consulting and professional fees</t>
  </si>
  <si>
    <t>Infrastructure maintenance and repair</t>
  </si>
  <si>
    <t>Agents' Fees</t>
  </si>
  <si>
    <t>Miscellaneous supplies</t>
  </si>
  <si>
    <t>Insurances</t>
  </si>
  <si>
    <t>Services by third-party</t>
  </si>
  <si>
    <t>Others (1)</t>
  </si>
  <si>
    <t>(1) Others consists mainly of security and protection services, cleaning service, representation expenses, electricity and water utilities, insurance policiy expenses, subscription expenses and commission expenses.</t>
  </si>
  <si>
    <t>210 pbs</t>
  </si>
  <si>
    <t>1700 pbs</t>
  </si>
  <si>
    <t>590 pbs</t>
  </si>
  <si>
    <t>-1900 pbs</t>
  </si>
  <si>
    <t>-170 pbs</t>
  </si>
  <si>
    <t>1010 pbs</t>
  </si>
  <si>
    <t>600 pbs</t>
  </si>
  <si>
    <t>21080 pbs</t>
  </si>
  <si>
    <t>-2800 pbs</t>
  </si>
  <si>
    <t>-450 pbs</t>
  </si>
  <si>
    <t>1560 pbs</t>
  </si>
  <si>
    <t>250 pbs</t>
  </si>
  <si>
    <t>-2750 pbs</t>
  </si>
  <si>
    <t>-470 pbs</t>
  </si>
  <si>
    <t>-9750 pbs</t>
  </si>
  <si>
    <t>-250 pbs</t>
  </si>
  <si>
    <t>-80 pbs</t>
  </si>
  <si>
    <t>Change %
2021 / 2020</t>
  </si>
  <si>
    <t>TaT</t>
  </si>
  <si>
    <t>AaA</t>
  </si>
  <si>
    <t>2020</t>
  </si>
  <si>
    <t>2021</t>
  </si>
  <si>
    <t xml:space="preserve">Traditionals Sales </t>
  </si>
  <si>
    <t>Selfserved Sales (1)</t>
  </si>
  <si>
    <t>Digital Sales (2)</t>
  </si>
  <si>
    <r>
      <t xml:space="preserve">2021 </t>
    </r>
    <r>
      <rPr>
        <b/>
        <vertAlign val="superscript"/>
        <sz val="11"/>
        <color rgb="FFFFFFFF"/>
        <rFont val="Calibri   "/>
      </rPr>
      <t>(3)</t>
    </r>
  </si>
  <si>
    <r>
      <t xml:space="preserve">2022 </t>
    </r>
    <r>
      <rPr>
        <b/>
        <vertAlign val="superscript"/>
        <sz val="11"/>
        <color rgb="FFFFFFFF"/>
        <rFont val="Calibri   "/>
      </rPr>
      <t>(3)</t>
    </r>
  </si>
  <si>
    <t>System loan growth (% change)(1)</t>
  </si>
  <si>
    <t>Inflation(2)</t>
  </si>
  <si>
    <t>(3) Estimates by BCP Economic Research as of December, 2021.</t>
  </si>
  <si>
    <t>Dec 2020</t>
  </si>
  <si>
    <t>Set 2021</t>
  </si>
  <si>
    <t>Dec 2021</t>
  </si>
  <si>
    <t>(1) The acquisition cost of Pacífico iIncludes net fees and underwriting expenses.</t>
  </si>
  <si>
    <r>
      <t xml:space="preserve">Acquisition cost </t>
    </r>
    <r>
      <rPr>
        <vertAlign val="superscript"/>
        <sz val="11"/>
        <rFont val="Calibri   "/>
      </rPr>
      <t>(1)</t>
    </r>
  </si>
  <si>
    <t xml:space="preserve">Administrative, general and tax expenses </t>
  </si>
  <si>
    <t xml:space="preserve">Depreciation and amortization </t>
  </si>
  <si>
    <t xml:space="preserve">Other expenses </t>
  </si>
  <si>
    <t xml:space="preserve">Other non-financial income </t>
  </si>
  <si>
    <t xml:space="preserve">Net gain from exchange differences </t>
  </si>
  <si>
    <t>-38bps</t>
  </si>
  <si>
    <t>152bps</t>
  </si>
  <si>
    <t>Sep 20</t>
  </si>
  <si>
    <t>-70 pbs</t>
  </si>
  <si>
    <t>2273 pbs</t>
  </si>
  <si>
    <t>1987 pbs</t>
  </si>
  <si>
    <t>63 pbs</t>
  </si>
  <si>
    <t>-7 pbs</t>
  </si>
  <si>
    <t>-21 pbs</t>
  </si>
  <si>
    <t>1040 pbs</t>
  </si>
  <si>
    <t>-18786 pbs</t>
  </si>
  <si>
    <t>1480 pbs</t>
  </si>
  <si>
    <t>-9900 pbs</t>
  </si>
  <si>
    <t>590 bps</t>
  </si>
  <si>
    <t>-10 bps</t>
  </si>
  <si>
    <t>-730 bps</t>
  </si>
  <si>
    <t>690 bps</t>
  </si>
  <si>
    <t>1600 bps</t>
  </si>
  <si>
    <t>3000 bps</t>
  </si>
  <si>
    <t>650 bps</t>
  </si>
  <si>
    <t>2930 bps</t>
  </si>
  <si>
    <t>621 pbs</t>
  </si>
  <si>
    <t>1110 bps</t>
  </si>
  <si>
    <t>-130 bps</t>
  </si>
  <si>
    <t>-120 bps</t>
  </si>
  <si>
    <t>-1280 bps</t>
  </si>
  <si>
    <t>-7290 bps</t>
  </si>
  <si>
    <t>-1490 bps</t>
  </si>
  <si>
    <t>-5950 bps</t>
  </si>
  <si>
    <t>* Unaudited results.</t>
  </si>
  <si>
    <t>Dec20</t>
  </si>
  <si>
    <t>460 bps</t>
  </si>
  <si>
    <t>80 bps</t>
  </si>
  <si>
    <t>200 bps</t>
  </si>
  <si>
    <t>-520 bps</t>
  </si>
  <si>
    <t>-410 bps</t>
  </si>
  <si>
    <t>1690 bps</t>
  </si>
  <si>
    <t>-160 bps</t>
  </si>
  <si>
    <t>-240 bps</t>
  </si>
  <si>
    <t>-180 bps</t>
  </si>
  <si>
    <t>20 bps</t>
  </si>
  <si>
    <t>-80 bps</t>
  </si>
  <si>
    <t>1070 bps</t>
  </si>
  <si>
    <t>-1170 bps</t>
  </si>
  <si>
    <t>410 bps</t>
  </si>
  <si>
    <t>-830 bps</t>
  </si>
  <si>
    <t>160 bps</t>
  </si>
  <si>
    <t>-3890 bps</t>
  </si>
  <si>
    <t>-760 bps</t>
  </si>
  <si>
    <t>510 bps</t>
  </si>
  <si>
    <t>-1600 bps</t>
  </si>
  <si>
    <t>405 pbs</t>
  </si>
  <si>
    <t>-1220 pbs</t>
  </si>
  <si>
    <t>173 pbs</t>
  </si>
  <si>
    <t>Other income and expenses, net (profitability of lace)</t>
  </si>
  <si>
    <t>Dec 21 / Dec 20</t>
  </si>
  <si>
    <t xml:space="preserve">Collections (S/ Millions) </t>
  </si>
  <si>
    <r>
      <t>New affiliations</t>
    </r>
    <r>
      <rPr>
        <vertAlign val="superscript"/>
        <sz val="11"/>
        <rFont val="Calibri    "/>
      </rPr>
      <t xml:space="preserve"> (1)</t>
    </r>
  </si>
  <si>
    <r>
      <t>RAM (S/ Millions) (</t>
    </r>
    <r>
      <rPr>
        <vertAlign val="superscript"/>
        <sz val="11"/>
        <rFont val="Calibri    "/>
      </rPr>
      <t>2) (3)</t>
    </r>
  </si>
  <si>
    <r>
      <t xml:space="preserve">Voluntary contributions (S/ Millions) </t>
    </r>
    <r>
      <rPr>
        <vertAlign val="superscript"/>
        <sz val="11"/>
        <rFont val="Calibri    "/>
      </rPr>
      <t>(2)</t>
    </r>
  </si>
  <si>
    <r>
      <t xml:space="preserve">ROAE </t>
    </r>
    <r>
      <rPr>
        <b/>
        <vertAlign val="superscript"/>
        <sz val="11"/>
        <rFont val="Calibri    "/>
      </rPr>
      <t>(1)</t>
    </r>
  </si>
  <si>
    <t>(1) As of June 2019, another AFP has the exclusivity of affiliations.</t>
  </si>
  <si>
    <t>(2)  Information available as of November 2021.</t>
  </si>
  <si>
    <t>37 pbs</t>
  </si>
  <si>
    <t>-1310 pbs</t>
  </si>
  <si>
    <t>-5900 pbs</t>
  </si>
  <si>
    <t>-950 pbs</t>
  </si>
  <si>
    <t>-4080 pbs</t>
  </si>
  <si>
    <r>
      <t xml:space="preserve">Global Capital ratio </t>
    </r>
    <r>
      <rPr>
        <vertAlign val="superscript"/>
        <sz val="11"/>
        <rFont val="Calibri "/>
      </rPr>
      <t>(8)</t>
    </r>
  </si>
  <si>
    <t>(7) All Capital ratios for BCP Stand-alone and Mibanco are based on Peru GAAP.</t>
  </si>
  <si>
    <t>(1)  ROAE including goodwill of BCP from the acquisition of Edyficar (Approximately US$ 50.7 million) was 4.5% in 4Q20, 13.1% in 3Q21 and 19.6% in 4Q21. FY was -16.9% for December 2020 and 11.2% for December 2021.</t>
  </si>
  <si>
    <t>(2)  Figures include unrealized gains or losses that are considered in Pacifico’s Net Equity from the investment portfolio of Pacifico Vida. ROAE excluding such unrealized gains was 1.5% in 4Q20, 13.3% in 3Q21 and 12.6% in 4Q21." FY was 8.2% for December 2020 and -6.0% for December 2021.</t>
  </si>
  <si>
    <t>2 bps</t>
  </si>
  <si>
    <t>-1313 bps</t>
  </si>
  <si>
    <t>-5900 bps</t>
  </si>
  <si>
    <t>-950 bps</t>
  </si>
  <si>
    <t>-4080 bps</t>
  </si>
  <si>
    <t>-33 bps</t>
  </si>
  <si>
    <t>-67 bps</t>
  </si>
  <si>
    <t>-37 bps</t>
  </si>
  <si>
    <t>-74 bps</t>
  </si>
  <si>
    <t>-393 bps</t>
  </si>
  <si>
    <t>-2203 bps</t>
  </si>
  <si>
    <r>
      <t>Global Capital ratio</t>
    </r>
    <r>
      <rPr>
        <vertAlign val="superscript"/>
        <sz val="11"/>
        <rFont val="Calibri "/>
      </rPr>
      <t xml:space="preserve"> (10)  </t>
    </r>
  </si>
  <si>
    <r>
      <t>Global Capital ratio</t>
    </r>
    <r>
      <rPr>
        <vertAlign val="superscript"/>
        <sz val="11"/>
        <rFont val="Calibri   "/>
      </rPr>
      <t xml:space="preserve"> (10)  </t>
    </r>
  </si>
  <si>
    <t>*Sep 21 Ratios differ from previously reported, please consider the data presented on this report</t>
  </si>
  <si>
    <t>Sep 21*</t>
  </si>
  <si>
    <t>384pbs</t>
  </si>
  <si>
    <t>-49pbs</t>
  </si>
  <si>
    <t>-48bps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</si>
</sst>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S/&quot;#,##0;[Red]\-&quot;S/&quot;#,##0"/>
    <numFmt numFmtId="43" formatCode="_-* #,##0.00_-;\-* #,##0.00_-;_-* &quot;-&quot;??_-;_-@_-"/>
    <numFmt numFmtId="164" formatCode="_ * #,##0.00_ ;_ * \-#,##0.00_ ;_ * &quot;-&quot;??_ ;_ @_ "/>
    <numFmt numFmtId="165" formatCode="0.0%"/>
    <numFmt numFmtId="166" formatCode="_ * #,##0_ ;_ * \-#,##0_ ;_ * &quot;-&quot;??_ ;_ @_ "/>
    <numFmt numFmtId="167" formatCode="_(* #,##0_);_(* \(#,##0\);_(* &quot;-&quot;??_);_(@_)"/>
    <numFmt numFmtId="168" formatCode="_-* #,##0.0_-;\-* #,##0.0_-;_-* &quot;-&quot;??_-;_-@_-"/>
    <numFmt numFmtId="169" formatCode="_-* #,##0.00\ &quot;F&quot;_-;\-* #,##0.00\ &quot;F&quot;_-;_-* &quot;-&quot;??\ &quot;F&quot;_-;_-@_-"/>
    <numFmt numFmtId="170" formatCode="_-* #,##0.00\ _D_M_-;\-* #,##0.00\ _D_M_-;_-* &quot;-&quot;??\ _D_M_-;_-@_-"/>
    <numFmt numFmtId="171" formatCode="_(* #,##0.00_);_(* \(#,##0.00\);_(* &quot;-&quot;??_);_(@_)"/>
    <numFmt numFmtId="172" formatCode="&quot;S/.&quot;\ #,##0_);[Red]\(&quot;S/.&quot;\ #,##0\)"/>
    <numFmt numFmtId="173" formatCode="0.0"/>
    <numFmt numFmtId="174" formatCode="0.000"/>
    <numFmt numFmtId="175" formatCode="_-* #,##0_-;\-* #,##0_-;_-* &quot;-&quot;??_-;_-@_-"/>
  </numFmts>
  <fonts count="96">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Arial Narrow"/>
      <family val="2"/>
    </font>
    <font>
      <sz val="11"/>
      <color theme="1"/>
      <name val="Arial Narrow"/>
      <family val="2"/>
    </font>
    <font>
      <b/>
      <sz val="12"/>
      <color theme="0"/>
      <name val="Arial Narrow"/>
      <family val="2"/>
    </font>
    <font>
      <sz val="11"/>
      <color theme="0"/>
      <name val="Arial Narrow"/>
      <family val="2"/>
    </font>
    <font>
      <b/>
      <sz val="20"/>
      <color theme="1"/>
      <name val="Arial Narrow"/>
      <family val="2"/>
    </font>
    <font>
      <sz val="11"/>
      <color rgb="FF000000"/>
      <name val="Arial Narrow"/>
      <family val="2"/>
    </font>
    <font>
      <sz val="11"/>
      <color theme="1"/>
      <name val="Calibri"/>
      <family val="2"/>
      <scheme val="minor"/>
    </font>
    <font>
      <sz val="10"/>
      <name val="Arial"/>
      <family val="2"/>
    </font>
    <font>
      <sz val="10"/>
      <name val="Courier"/>
      <family val="3"/>
    </font>
    <font>
      <sz val="11"/>
      <color indexed="8"/>
      <name val="Calibri"/>
      <family val="2"/>
    </font>
    <font>
      <sz val="8"/>
      <color theme="0"/>
      <name val="Arial"/>
      <family val="2"/>
    </font>
    <font>
      <sz val="10"/>
      <name val="Formata Regular"/>
    </font>
    <font>
      <b/>
      <sz val="11"/>
      <name val="Calibri"/>
      <family val="2"/>
      <scheme val="minor"/>
    </font>
    <font>
      <sz val="11"/>
      <name val="Calibri"/>
      <family val="2"/>
      <scheme val="minor"/>
    </font>
    <font>
      <vertAlign val="superscript"/>
      <sz val="11"/>
      <name val="Calibri"/>
      <family val="2"/>
      <scheme val="minor"/>
    </font>
    <font>
      <sz val="11"/>
      <name val="Calibri "/>
    </font>
    <font>
      <vertAlign val="superscript"/>
      <sz val="11"/>
      <name val="Calibri "/>
    </font>
    <font>
      <b/>
      <sz val="11"/>
      <color theme="0"/>
      <name val="Calibri "/>
    </font>
    <font>
      <u/>
      <sz val="11"/>
      <color theme="10"/>
      <name val="Calibri "/>
    </font>
    <font>
      <b/>
      <sz val="11"/>
      <name val="Calibri "/>
    </font>
    <font>
      <sz val="11"/>
      <color theme="0"/>
      <name val="Calibri "/>
    </font>
    <font>
      <sz val="11"/>
      <color theme="1"/>
      <name val="Calibri "/>
    </font>
    <font>
      <b/>
      <sz val="11"/>
      <color rgb="FF000000"/>
      <name val="Calibri "/>
    </font>
    <font>
      <b/>
      <sz val="11"/>
      <color theme="1"/>
      <name val="Calibri "/>
    </font>
    <font>
      <b/>
      <sz val="20"/>
      <color theme="0"/>
      <name val="Calibri "/>
    </font>
    <font>
      <b/>
      <vertAlign val="superscript"/>
      <sz val="11"/>
      <name val="Calibri "/>
    </font>
    <font>
      <b/>
      <sz val="11"/>
      <color rgb="FFFFFFFF"/>
      <name val="Calibri "/>
    </font>
    <font>
      <sz val="11"/>
      <color rgb="FF000000"/>
      <name val="Calibri "/>
    </font>
    <font>
      <b/>
      <vertAlign val="superscript"/>
      <sz val="11"/>
      <color theme="0"/>
      <name val="Calibri "/>
    </font>
    <font>
      <i/>
      <sz val="11"/>
      <color theme="0"/>
      <name val="Calibri "/>
    </font>
    <font>
      <b/>
      <u val="singleAccounting"/>
      <sz val="11"/>
      <color theme="0"/>
      <name val="Calibri "/>
    </font>
    <font>
      <sz val="8"/>
      <color rgb="FFFF0000"/>
      <name val="Calibri "/>
    </font>
    <font>
      <sz val="8"/>
      <color rgb="FF000000"/>
      <name val="Calibri "/>
    </font>
    <font>
      <sz val="8"/>
      <name val="Calibri "/>
    </font>
    <font>
      <vertAlign val="superscript"/>
      <sz val="11"/>
      <color rgb="FF000000"/>
      <name val="Calibri "/>
    </font>
    <font>
      <b/>
      <sz val="8"/>
      <name val="Calibri "/>
    </font>
    <font>
      <vertAlign val="superscript"/>
      <sz val="11"/>
      <color theme="1"/>
      <name val="Calibri "/>
    </font>
    <font>
      <b/>
      <vertAlign val="superscript"/>
      <sz val="11"/>
      <color theme="1"/>
      <name val="Calibri "/>
    </font>
    <font>
      <b/>
      <sz val="11"/>
      <name val="Calibri   "/>
    </font>
    <font>
      <b/>
      <sz val="11"/>
      <color theme="0"/>
      <name val="Calibri   "/>
    </font>
    <font>
      <b/>
      <sz val="11"/>
      <color rgb="FFFFFFFF"/>
      <name val="Calibri   "/>
    </font>
    <font>
      <sz val="11"/>
      <name val="Calibri   "/>
    </font>
    <font>
      <sz val="11"/>
      <color theme="1"/>
      <name val="Calibri   "/>
    </font>
    <font>
      <b/>
      <sz val="11"/>
      <color theme="1"/>
      <name val="Calibri   "/>
    </font>
    <font>
      <sz val="11"/>
      <color theme="0"/>
      <name val="Calibri   "/>
    </font>
    <font>
      <vertAlign val="superscript"/>
      <sz val="11"/>
      <name val="Calibri   "/>
    </font>
    <font>
      <u/>
      <sz val="11"/>
      <color theme="10"/>
      <name val="Calibri   "/>
    </font>
    <font>
      <sz val="11"/>
      <color rgb="FF000000"/>
      <name val="Calibri   "/>
    </font>
    <font>
      <b/>
      <sz val="11"/>
      <color rgb="FF000000"/>
      <name val="Calibri   "/>
    </font>
    <font>
      <b/>
      <sz val="11"/>
      <name val="Calibri  "/>
    </font>
    <font>
      <sz val="11"/>
      <name val="Calibri    "/>
    </font>
    <font>
      <b/>
      <sz val="11"/>
      <name val="Calibri    "/>
    </font>
    <font>
      <sz val="11"/>
      <color rgb="FF000000"/>
      <name val="Calibri  "/>
    </font>
    <font>
      <b/>
      <sz val="11"/>
      <color rgb="FF000000"/>
      <name val="Calibri  "/>
    </font>
    <font>
      <b/>
      <sz val="11"/>
      <color theme="0"/>
      <name val="Calibri    "/>
    </font>
    <font>
      <b/>
      <sz val="11"/>
      <color rgb="FFFFFFFF"/>
      <name val="Calibri    "/>
    </font>
    <font>
      <sz val="11"/>
      <color theme="0"/>
      <name val="Calibri    "/>
    </font>
    <font>
      <u/>
      <sz val="11"/>
      <color theme="10"/>
      <name val="Calibri    "/>
    </font>
    <font>
      <sz val="11"/>
      <color theme="1"/>
      <name val="Calibri    "/>
    </font>
    <font>
      <sz val="11"/>
      <color rgb="FF000000"/>
      <name val="Calibri    "/>
    </font>
    <font>
      <sz val="11"/>
      <color rgb="FFFFFFFF"/>
      <name val="Calibri    "/>
    </font>
    <font>
      <b/>
      <sz val="11"/>
      <color rgb="FFFF0000"/>
      <name val="Calibri    "/>
    </font>
    <font>
      <b/>
      <sz val="11"/>
      <color rgb="FF000000"/>
      <name val="Calibri    "/>
    </font>
    <font>
      <vertAlign val="superscript"/>
      <sz val="11"/>
      <name val="Calibri    "/>
    </font>
    <font>
      <vertAlign val="superscript"/>
      <sz val="11"/>
      <color theme="1"/>
      <name val="Calibri   "/>
    </font>
    <font>
      <b/>
      <sz val="8"/>
      <name val="Calibri   "/>
    </font>
    <font>
      <sz val="8"/>
      <name val="Calibri   "/>
    </font>
    <font>
      <vertAlign val="superscript"/>
      <sz val="11"/>
      <color rgb="FF000000"/>
      <name val="Calibri   "/>
    </font>
    <font>
      <sz val="7"/>
      <color rgb="FF000000"/>
      <name val="Calibri   "/>
    </font>
    <font>
      <b/>
      <vertAlign val="superscript"/>
      <sz val="11"/>
      <name val="Calibri   "/>
    </font>
    <font>
      <b/>
      <sz val="11"/>
      <color rgb="FFFF0000"/>
      <name val="Calibri   "/>
    </font>
    <font>
      <i/>
      <sz val="11"/>
      <name val="Calibri   "/>
    </font>
    <font>
      <sz val="10"/>
      <color theme="1"/>
      <name val="Formata Regular"/>
      <family val="2"/>
    </font>
    <font>
      <vertAlign val="superscript"/>
      <sz val="8.8000000000000007"/>
      <name val="Calibri   "/>
    </font>
    <font>
      <b/>
      <vertAlign val="superscript"/>
      <sz val="8.8000000000000007"/>
      <name val="Calibri   "/>
    </font>
    <font>
      <b/>
      <sz val="11"/>
      <color rgb="FF000000"/>
      <name val="Calibri"/>
      <family val="2"/>
      <scheme val="minor"/>
    </font>
    <font>
      <sz val="11"/>
      <color rgb="FF000000"/>
      <name val="Calibri"/>
      <family val="2"/>
      <scheme val="minor"/>
    </font>
    <font>
      <sz val="8"/>
      <color theme="1"/>
      <name val="Arial"/>
      <family val="2"/>
    </font>
    <font>
      <sz val="8"/>
      <name val="Arial"/>
      <family val="2"/>
    </font>
    <font>
      <b/>
      <vertAlign val="superscript"/>
      <sz val="11"/>
      <name val="Calibri"/>
      <family val="2"/>
      <scheme val="minor"/>
    </font>
    <font>
      <b/>
      <sz val="11"/>
      <color rgb="FFFFFFFF"/>
      <name val="Calibri"/>
      <family val="2"/>
      <scheme val="minor"/>
    </font>
    <font>
      <b/>
      <vertAlign val="superscript"/>
      <sz val="9"/>
      <name val="Calibri"/>
      <family val="2"/>
      <scheme val="minor"/>
    </font>
    <font>
      <vertAlign val="superscript"/>
      <sz val="8"/>
      <name val="Calibri"/>
      <family val="2"/>
    </font>
    <font>
      <b/>
      <vertAlign val="superscript"/>
      <sz val="8"/>
      <name val="Calibri"/>
      <family val="2"/>
    </font>
    <font>
      <vertAlign val="superscript"/>
      <sz val="8.8000000000000007"/>
      <name val="Calibri "/>
    </font>
    <font>
      <b/>
      <vertAlign val="superscript"/>
      <sz val="8.8000000000000007"/>
      <color rgb="FFFFFFFF"/>
      <name val="Calibri"/>
      <family val="2"/>
    </font>
    <font>
      <b/>
      <sz val="11"/>
      <name val="Arial"/>
      <family val="2"/>
    </font>
    <font>
      <sz val="11"/>
      <name val="Arial"/>
      <family val="2"/>
    </font>
    <font>
      <b/>
      <vertAlign val="superscript"/>
      <sz val="11"/>
      <color rgb="FFFFFFFF"/>
      <name val="Calibri   "/>
    </font>
    <font>
      <b/>
      <vertAlign val="superscript"/>
      <sz val="11"/>
      <name val="Calibri    "/>
    </font>
    <font>
      <sz val="9"/>
      <name val="Arial"/>
    </font>
  </fonts>
  <fills count="12">
    <fill>
      <patternFill patternType="none"/>
    </fill>
    <fill>
      <patternFill patternType="gray125"/>
    </fill>
    <fill>
      <patternFill patternType="solid">
        <fgColor rgb="FFFFFFFF"/>
        <bgColor rgb="FF000000"/>
      </patternFill>
    </fill>
    <fill>
      <patternFill patternType="solid">
        <fgColor rgb="FF2AD2C9"/>
        <bgColor indexed="64"/>
      </patternFill>
    </fill>
    <fill>
      <patternFill patternType="solid">
        <fgColor rgb="FF2AD2C9"/>
        <bgColor rgb="FF000000"/>
      </patternFill>
    </fill>
    <fill>
      <patternFill patternType="solid">
        <fgColor theme="0"/>
        <bgColor indexed="64"/>
      </patternFill>
    </fill>
    <fill>
      <patternFill patternType="solid">
        <fgColor indexed="9"/>
        <bgColor indexed="64"/>
      </patternFill>
    </fill>
    <fill>
      <patternFill patternType="solid">
        <fgColor rgb="FFF17FC8"/>
        <bgColor rgb="FF000000"/>
      </patternFill>
    </fill>
    <fill>
      <patternFill patternType="solid">
        <fgColor rgb="FFFFFFFF"/>
        <bgColor indexed="64"/>
      </patternFill>
    </fill>
    <fill>
      <patternFill patternType="solid">
        <fgColor theme="0"/>
        <bgColor rgb="FF000000"/>
      </patternFill>
    </fill>
    <fill>
      <patternFill patternType="solid">
        <fgColor rgb="FF66E0DA"/>
        <bgColor indexed="64"/>
      </patternFill>
    </fill>
    <fill>
      <patternFill patternType="solid">
        <fgColor rgb="FFF17FC8"/>
        <bgColor indexed="64"/>
      </patternFill>
    </fill>
  </fills>
  <borders count="4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theme="0"/>
      </right>
      <top/>
      <bottom/>
      <diagonal/>
    </border>
    <border>
      <left style="medium">
        <color indexed="64"/>
      </left>
      <right style="medium">
        <color theme="0"/>
      </right>
      <top/>
      <bottom style="medium">
        <color theme="0"/>
      </bottom>
      <diagonal/>
    </border>
    <border>
      <left style="medium">
        <color theme="0"/>
      </left>
      <right style="medium">
        <color theme="0"/>
      </right>
      <top/>
      <bottom style="medium">
        <color theme="0"/>
      </bottom>
      <diagonal/>
    </border>
    <border>
      <left/>
      <right style="medium">
        <color indexed="64"/>
      </right>
      <top/>
      <bottom style="medium">
        <color theme="0"/>
      </bottom>
      <diagonal/>
    </border>
    <border>
      <left style="medium">
        <color indexed="64"/>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style="medium">
        <color theme="0"/>
      </right>
      <top/>
      <bottom/>
      <diagonal/>
    </border>
    <border>
      <left/>
      <right style="medium">
        <color theme="0"/>
      </right>
      <top/>
      <bottom/>
      <diagonal/>
    </border>
    <border>
      <left/>
      <right style="medium">
        <color theme="0"/>
      </right>
      <top/>
      <bottom style="medium">
        <color theme="0"/>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auto="1"/>
      </top>
      <bottom/>
      <diagonal/>
    </border>
    <border>
      <left style="medium">
        <color indexed="64"/>
      </left>
      <right style="medium">
        <color indexed="64"/>
      </right>
      <top style="thin">
        <color indexed="64"/>
      </top>
      <bottom style="medium">
        <color indexed="64"/>
      </bottom>
      <diagonal/>
    </border>
    <border>
      <left style="medium">
        <color rgb="FF000000"/>
      </left>
      <right/>
      <top style="medium">
        <color indexed="64"/>
      </top>
      <bottom style="medium">
        <color indexed="64"/>
      </bottom>
      <diagonal/>
    </border>
    <border>
      <left style="medium">
        <color indexed="64"/>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indexed="64"/>
      </left>
      <right style="medium">
        <color indexed="64"/>
      </right>
      <top style="thin">
        <color indexed="64"/>
      </top>
      <bottom/>
      <diagonal/>
    </border>
    <border>
      <left/>
      <right/>
      <top style="thin">
        <color indexed="64"/>
      </top>
      <bottom/>
      <diagonal/>
    </border>
  </borders>
  <cellStyleXfs count="39">
    <xf numFmtId="0" fontId="0" fillId="0" borderId="0"/>
    <xf numFmtId="0" fontId="4" fillId="0" borderId="0" applyNumberFormat="0" applyFill="0" applyBorder="0" applyAlignment="0" applyProtection="0"/>
    <xf numFmtId="9" fontId="11"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0" fontId="12" fillId="0" borderId="0" applyFont="0" applyFill="0" applyBorder="0" applyAlignment="0" applyProtection="0"/>
    <xf numFmtId="9" fontId="12" fillId="0" borderId="0" applyFont="0" applyFill="0" applyBorder="0" applyAlignment="0" applyProtection="0"/>
    <xf numFmtId="0" fontId="12" fillId="0" borderId="0"/>
    <xf numFmtId="164" fontId="12" fillId="0" borderId="0" applyFont="0" applyFill="0" applyBorder="0" applyAlignment="0" applyProtection="0"/>
    <xf numFmtId="164" fontId="12" fillId="0" borderId="0" applyFont="0" applyFill="0" applyBorder="0" applyAlignment="0" applyProtection="0"/>
    <xf numFmtId="9" fontId="12" fillId="0" borderId="0" applyFont="0" applyFill="0" applyBorder="0" applyAlignment="0" applyProtection="0"/>
    <xf numFmtId="167" fontId="13" fillId="0" borderId="0"/>
    <xf numFmtId="43" fontId="11" fillId="0" borderId="0" applyFont="0" applyFill="0" applyBorder="0" applyAlignment="0" applyProtection="0"/>
    <xf numFmtId="0" fontId="14" fillId="0" borderId="0"/>
    <xf numFmtId="169" fontId="13" fillId="0" borderId="0"/>
    <xf numFmtId="170" fontId="12" fillId="0" borderId="0" applyFont="0" applyFill="0" applyBorder="0" applyAlignment="0" applyProtection="0"/>
    <xf numFmtId="0" fontId="12" fillId="0" borderId="0"/>
    <xf numFmtId="9" fontId="11" fillId="0" borderId="0" applyFont="0" applyFill="0" applyBorder="0" applyAlignment="0" applyProtection="0"/>
    <xf numFmtId="164" fontId="14" fillId="0" borderId="0" applyFont="0" applyFill="0" applyBorder="0" applyAlignment="0" applyProtection="0"/>
    <xf numFmtId="0" fontId="12" fillId="0" borderId="0"/>
    <xf numFmtId="170" fontId="12" fillId="0" borderId="0" applyFont="0" applyFill="0" applyBorder="0" applyAlignment="0" applyProtection="0"/>
    <xf numFmtId="0" fontId="12" fillId="0" borderId="0"/>
    <xf numFmtId="164" fontId="11" fillId="0" borderId="0" applyFont="0" applyFill="0" applyBorder="0" applyAlignment="0" applyProtection="0"/>
    <xf numFmtId="0" fontId="11" fillId="0" borderId="0"/>
    <xf numFmtId="164" fontId="11" fillId="0" borderId="0" applyFont="0" applyFill="0" applyBorder="0" applyAlignment="0" applyProtection="0"/>
    <xf numFmtId="0" fontId="16" fillId="0" borderId="0"/>
    <xf numFmtId="0" fontId="12" fillId="0" borderId="0"/>
    <xf numFmtId="164" fontId="16" fillId="0" borderId="0" applyFont="0" applyFill="0" applyBorder="0" applyAlignment="0" applyProtection="0"/>
    <xf numFmtId="9" fontId="1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6" fillId="0" borderId="0"/>
    <xf numFmtId="164" fontId="7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43" fontId="11" fillId="0" borderId="0" applyFont="0" applyFill="0" applyBorder="0" applyAlignment="0" applyProtection="0"/>
  </cellStyleXfs>
  <cellXfs count="1955">
    <xf numFmtId="0" fontId="0" fillId="0" borderId="0" xfId="0"/>
    <xf numFmtId="0" fontId="0" fillId="3" borderId="0" xfId="0" applyFill="1"/>
    <xf numFmtId="0" fontId="1" fillId="3" borderId="0" xfId="0" applyFont="1" applyFill="1"/>
    <xf numFmtId="0" fontId="0" fillId="0" borderId="6" xfId="0" applyBorder="1"/>
    <xf numFmtId="0" fontId="2" fillId="0" borderId="6" xfId="0" applyFont="1" applyBorder="1"/>
    <xf numFmtId="0" fontId="0" fillId="3" borderId="6" xfId="0" applyFill="1" applyBorder="1"/>
    <xf numFmtId="0" fontId="1" fillId="3" borderId="6" xfId="0" applyFont="1" applyFill="1" applyBorder="1"/>
    <xf numFmtId="0" fontId="6" fillId="3" borderId="0" xfId="0" applyFont="1" applyFill="1"/>
    <xf numFmtId="0" fontId="6" fillId="0" borderId="0" xfId="0" applyFont="1"/>
    <xf numFmtId="0" fontId="8" fillId="3" borderId="0" xfId="0" applyFont="1" applyFill="1"/>
    <xf numFmtId="0" fontId="5" fillId="0" borderId="0" xfId="0" applyFont="1" applyAlignment="1">
      <alignment horizontal="left" vertical="center"/>
    </xf>
    <xf numFmtId="0" fontId="6" fillId="3" borderId="6" xfId="0" applyFont="1" applyFill="1" applyBorder="1"/>
    <xf numFmtId="0" fontId="9" fillId="3" borderId="6" xfId="0" applyFont="1" applyFill="1" applyBorder="1"/>
    <xf numFmtId="0" fontId="3" fillId="3" borderId="0" xfId="0" applyFont="1" applyFill="1"/>
    <xf numFmtId="0" fontId="0" fillId="0" borderId="13" xfId="0" applyBorder="1"/>
    <xf numFmtId="0" fontId="3" fillId="3" borderId="6" xfId="0" applyFont="1" applyFill="1" applyBorder="1"/>
    <xf numFmtId="0" fontId="8" fillId="3" borderId="6" xfId="0" applyFont="1" applyFill="1" applyBorder="1"/>
    <xf numFmtId="0" fontId="7" fillId="0" borderId="0" xfId="0" applyFont="1"/>
    <xf numFmtId="0" fontId="10" fillId="0" borderId="0" xfId="0" applyFont="1"/>
    <xf numFmtId="0" fontId="5" fillId="0" borderId="0" xfId="0" applyFont="1" applyAlignment="1">
      <alignment horizontal="center" vertical="center"/>
    </xf>
    <xf numFmtId="0" fontId="5" fillId="2" borderId="0" xfId="0" applyFont="1" applyFill="1" applyAlignment="1">
      <alignment vertical="center" wrapText="1"/>
    </xf>
    <xf numFmtId="0" fontId="5" fillId="0" borderId="0" xfId="0" applyFont="1" applyAlignment="1">
      <alignment horizontal="right" vertical="center"/>
    </xf>
    <xf numFmtId="0" fontId="3" fillId="3" borderId="3" xfId="0" applyFont="1" applyFill="1" applyBorder="1"/>
    <xf numFmtId="0" fontId="3" fillId="0" borderId="13" xfId="0" applyFont="1" applyBorder="1"/>
    <xf numFmtId="0" fontId="5" fillId="0" borderId="0" xfId="0" applyFont="1" applyAlignment="1">
      <alignment horizontal="left" vertical="top"/>
    </xf>
    <xf numFmtId="0" fontId="5" fillId="0" borderId="0" xfId="0" applyFont="1" applyAlignment="1">
      <alignment horizontal="left" vertical="top" wrapText="1"/>
    </xf>
    <xf numFmtId="0" fontId="15" fillId="5" borderId="0" xfId="19" applyNumberFormat="1" applyFont="1" applyFill="1"/>
    <xf numFmtId="166" fontId="15" fillId="5" borderId="0" xfId="13" applyNumberFormat="1" applyFont="1" applyFill="1" applyAlignment="1">
      <alignment vertical="center"/>
    </xf>
    <xf numFmtId="0" fontId="15" fillId="5" borderId="0" xfId="19" applyNumberFormat="1" applyFont="1" applyFill="1" applyAlignment="1">
      <alignment vertical="center"/>
    </xf>
    <xf numFmtId="0" fontId="15" fillId="5" borderId="0" xfId="0" applyFont="1" applyFill="1" applyAlignment="1">
      <alignment vertical="center"/>
    </xf>
    <xf numFmtId="0" fontId="15" fillId="5" borderId="6" xfId="19" applyNumberFormat="1" applyFont="1" applyFill="1" applyBorder="1"/>
    <xf numFmtId="166" fontId="15" fillId="5" borderId="6" xfId="13" applyNumberFormat="1" applyFont="1" applyFill="1" applyBorder="1" applyAlignment="1">
      <alignment vertical="center"/>
    </xf>
    <xf numFmtId="0" fontId="15" fillId="5" borderId="6" xfId="19" applyNumberFormat="1" applyFont="1" applyFill="1" applyBorder="1" applyAlignment="1">
      <alignment vertical="center"/>
    </xf>
    <xf numFmtId="0" fontId="3" fillId="5" borderId="6" xfId="0" applyFont="1" applyFill="1" applyBorder="1"/>
    <xf numFmtId="0" fontId="2" fillId="0" borderId="0" xfId="0" applyFont="1"/>
    <xf numFmtId="0" fontId="1" fillId="0" borderId="0" xfId="0" applyFont="1"/>
    <xf numFmtId="0" fontId="20" fillId="2" borderId="9" xfId="0" applyFont="1" applyFill="1" applyBorder="1"/>
    <xf numFmtId="0" fontId="20" fillId="0" borderId="0" xfId="0" applyFont="1"/>
    <xf numFmtId="0" fontId="25" fillId="3" borderId="0" xfId="0" applyFont="1" applyFill="1"/>
    <xf numFmtId="0" fontId="26" fillId="0" borderId="0" xfId="0" applyFont="1"/>
    <xf numFmtId="0" fontId="20" fillId="0" borderId="9" xfId="0" applyFont="1" applyBorder="1"/>
    <xf numFmtId="0" fontId="20" fillId="0" borderId="0" xfId="0" applyFont="1" applyAlignment="1">
      <alignment vertical="top"/>
    </xf>
    <xf numFmtId="0" fontId="20" fillId="2" borderId="8" xfId="0" applyFont="1" applyFill="1" applyBorder="1"/>
    <xf numFmtId="0" fontId="20" fillId="0" borderId="8" xfId="0" applyFont="1" applyBorder="1"/>
    <xf numFmtId="0" fontId="20" fillId="0" borderId="0" xfId="0" applyFont="1" applyAlignment="1">
      <alignment horizontal="center" vertical="center"/>
    </xf>
    <xf numFmtId="0" fontId="26" fillId="3" borderId="0" xfId="0" applyFont="1" applyFill="1"/>
    <xf numFmtId="0" fontId="26" fillId="3" borderId="6" xfId="0" applyFont="1" applyFill="1" applyBorder="1"/>
    <xf numFmtId="0" fontId="28" fillId="0" borderId="0" xfId="0" applyFont="1"/>
    <xf numFmtId="0" fontId="23" fillId="0" borderId="0" xfId="1" applyFont="1"/>
    <xf numFmtId="0" fontId="29" fillId="3" borderId="6" xfId="0" applyFont="1" applyFill="1" applyBorder="1"/>
    <xf numFmtId="0" fontId="31" fillId="4" borderId="0" xfId="0" applyFont="1" applyFill="1" applyAlignment="1">
      <alignment vertical="top"/>
    </xf>
    <xf numFmtId="3" fontId="20" fillId="0" borderId="0" xfId="0" applyNumberFormat="1" applyFont="1" applyAlignment="1">
      <alignment vertical="center"/>
    </xf>
    <xf numFmtId="0" fontId="20" fillId="2" borderId="0" xfId="0" applyFont="1" applyFill="1" applyAlignment="1">
      <alignment vertical="center" wrapText="1"/>
    </xf>
    <xf numFmtId="3" fontId="20" fillId="2" borderId="0" xfId="0" applyNumberFormat="1" applyFont="1" applyFill="1" applyAlignment="1">
      <alignment vertical="center"/>
    </xf>
    <xf numFmtId="0" fontId="20" fillId="2" borderId="0" xfId="0" applyFont="1" applyFill="1" applyAlignment="1">
      <alignment vertical="center"/>
    </xf>
    <xf numFmtId="0" fontId="20" fillId="2" borderId="0" xfId="0" applyFont="1" applyFill="1" applyAlignment="1">
      <alignment horizontal="center" vertical="center"/>
    </xf>
    <xf numFmtId="0" fontId="20" fillId="0" borderId="0" xfId="0" applyFont="1" applyAlignment="1">
      <alignment horizontal="right" vertical="center"/>
    </xf>
    <xf numFmtId="0" fontId="20" fillId="0" borderId="6" xfId="0" applyFont="1" applyBorder="1" applyAlignment="1">
      <alignment horizontal="center" vertical="center"/>
    </xf>
    <xf numFmtId="0" fontId="22" fillId="3" borderId="1" xfId="0" applyFont="1" applyFill="1" applyBorder="1"/>
    <xf numFmtId="6" fontId="22" fillId="3" borderId="8" xfId="0" quotePrefix="1" applyNumberFormat="1" applyFont="1" applyFill="1" applyBorder="1"/>
    <xf numFmtId="0" fontId="23" fillId="3" borderId="6" xfId="1" applyFont="1" applyFill="1" applyBorder="1"/>
    <xf numFmtId="0" fontId="28" fillId="0" borderId="8" xfId="0" applyFont="1" applyBorder="1"/>
    <xf numFmtId="0" fontId="24" fillId="2" borderId="9"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10" xfId="0" applyFont="1" applyFill="1" applyBorder="1" applyAlignment="1">
      <alignment horizontal="center" vertical="center" wrapText="1"/>
    </xf>
    <xf numFmtId="0" fontId="24" fillId="0" borderId="9" xfId="0" applyFont="1" applyBorder="1" applyAlignment="1">
      <alignment horizontal="center" vertical="center" wrapText="1"/>
    </xf>
    <xf numFmtId="0" fontId="24" fillId="0" borderId="3" xfId="0" applyFont="1" applyBorder="1" applyAlignment="1">
      <alignment horizontal="center" vertical="center" wrapText="1"/>
    </xf>
    <xf numFmtId="0" fontId="26" fillId="0" borderId="8" xfId="0" applyFont="1" applyBorder="1"/>
    <xf numFmtId="3" fontId="20" fillId="2" borderId="9" xfId="0" applyNumberFormat="1" applyFont="1" applyFill="1" applyBorder="1" applyAlignment="1">
      <alignment horizontal="center" vertical="center"/>
    </xf>
    <xf numFmtId="3" fontId="20" fillId="2" borderId="0" xfId="0" applyNumberFormat="1" applyFont="1" applyFill="1" applyAlignment="1">
      <alignment horizontal="center" vertical="center"/>
    </xf>
    <xf numFmtId="3" fontId="20" fillId="2" borderId="10" xfId="0" applyNumberFormat="1" applyFont="1" applyFill="1" applyBorder="1" applyAlignment="1">
      <alignment horizontal="center" vertical="center"/>
    </xf>
    <xf numFmtId="0" fontId="20" fillId="2" borderId="9" xfId="0" applyFont="1" applyFill="1" applyBorder="1" applyAlignment="1">
      <alignment horizontal="center" vertical="center"/>
    </xf>
    <xf numFmtId="0" fontId="20" fillId="2" borderId="10" xfId="0" applyFont="1" applyFill="1" applyBorder="1" applyAlignment="1">
      <alignment horizontal="center" vertical="center"/>
    </xf>
    <xf numFmtId="0" fontId="28" fillId="0" borderId="4" xfId="0" applyFont="1" applyBorder="1"/>
    <xf numFmtId="3" fontId="20" fillId="2" borderId="5" xfId="0" applyNumberFormat="1" applyFont="1" applyFill="1" applyBorder="1" applyAlignment="1">
      <alignment horizontal="center" vertical="center"/>
    </xf>
    <xf numFmtId="3" fontId="20" fillId="2" borderId="6" xfId="0" applyNumberFormat="1" applyFont="1" applyFill="1" applyBorder="1" applyAlignment="1">
      <alignment horizontal="center" vertical="center"/>
    </xf>
    <xf numFmtId="3" fontId="20" fillId="2" borderId="7" xfId="0" applyNumberFormat="1" applyFont="1" applyFill="1" applyBorder="1" applyAlignment="1">
      <alignment horizontal="center" vertical="center"/>
    </xf>
    <xf numFmtId="0" fontId="26" fillId="0" borderId="6" xfId="0" applyFont="1" applyBorder="1"/>
    <xf numFmtId="3" fontId="24" fillId="2" borderId="5" xfId="0" applyNumberFormat="1" applyFont="1" applyFill="1" applyBorder="1" applyAlignment="1">
      <alignment horizontal="center" vertical="center" wrapText="1"/>
    </xf>
    <xf numFmtId="3" fontId="24" fillId="2" borderId="6" xfId="0" applyNumberFormat="1" applyFont="1" applyFill="1" applyBorder="1" applyAlignment="1">
      <alignment horizontal="center" vertical="center" wrapText="1"/>
    </xf>
    <xf numFmtId="3" fontId="24" fillId="2" borderId="7" xfId="0" applyNumberFormat="1" applyFont="1" applyFill="1" applyBorder="1" applyAlignment="1">
      <alignment horizontal="center" vertical="center" wrapText="1"/>
    </xf>
    <xf numFmtId="0" fontId="24" fillId="2" borderId="9" xfId="0" applyFont="1" applyFill="1" applyBorder="1" applyAlignment="1">
      <alignment horizontal="left" vertical="center"/>
    </xf>
    <xf numFmtId="0" fontId="24" fillId="0" borderId="11" xfId="0" applyFont="1" applyBorder="1" applyAlignment="1">
      <alignment horizontal="center" vertical="center" wrapText="1"/>
    </xf>
    <xf numFmtId="0" fontId="20" fillId="0" borderId="9" xfId="0" applyFont="1" applyBorder="1" applyAlignment="1">
      <alignment wrapText="1"/>
    </xf>
    <xf numFmtId="0" fontId="24" fillId="0" borderId="9" xfId="0" applyFont="1" applyBorder="1" applyAlignment="1">
      <alignment wrapText="1"/>
    </xf>
    <xf numFmtId="0" fontId="20" fillId="0" borderId="9" xfId="0" applyFont="1" applyBorder="1" applyAlignment="1">
      <alignment horizontal="left" wrapText="1"/>
    </xf>
    <xf numFmtId="0" fontId="20" fillId="0" borderId="9" xfId="0" applyFont="1" applyBorder="1" applyAlignment="1">
      <alignment horizontal="left" vertical="center" wrapText="1"/>
    </xf>
    <xf numFmtId="0" fontId="24" fillId="0" borderId="9" xfId="0" applyFont="1" applyBorder="1" applyAlignment="1">
      <alignment horizontal="left" vertical="center" wrapText="1"/>
    </xf>
    <xf numFmtId="0" fontId="24" fillId="0" borderId="9" xfId="0" applyFont="1" applyBorder="1" applyAlignment="1">
      <alignment horizontal="left" vertical="center"/>
    </xf>
    <xf numFmtId="0" fontId="20" fillId="0" borderId="5" xfId="0" applyFont="1" applyBorder="1" applyAlignment="1">
      <alignment wrapText="1"/>
    </xf>
    <xf numFmtId="0" fontId="24" fillId="0" borderId="14" xfId="0" applyFont="1" applyBorder="1" applyAlignment="1">
      <alignment horizontal="left" vertical="center" wrapText="1"/>
    </xf>
    <xf numFmtId="0" fontId="22" fillId="3" borderId="0" xfId="0" applyFont="1" applyFill="1"/>
    <xf numFmtId="0" fontId="22" fillId="3" borderId="0" xfId="0" quotePrefix="1" applyFont="1" applyFill="1"/>
    <xf numFmtId="0" fontId="20" fillId="2" borderId="9" xfId="0" applyFont="1" applyFill="1" applyBorder="1" applyAlignment="1">
      <alignment vertical="center"/>
    </xf>
    <xf numFmtId="3" fontId="20" fillId="0" borderId="2" xfId="0" applyNumberFormat="1" applyFont="1" applyBorder="1" applyAlignment="1">
      <alignment vertical="center"/>
    </xf>
    <xf numFmtId="3" fontId="20" fillId="0" borderId="3" xfId="0" applyNumberFormat="1" applyFont="1" applyBorder="1" applyAlignment="1">
      <alignment vertical="center"/>
    </xf>
    <xf numFmtId="3" fontId="20" fillId="0" borderId="11" xfId="0" applyNumberFormat="1" applyFont="1" applyBorder="1" applyAlignment="1">
      <alignment vertical="center"/>
    </xf>
    <xf numFmtId="3" fontId="20" fillId="0" borderId="9" xfId="0" applyNumberFormat="1" applyFont="1" applyBorder="1" applyAlignment="1">
      <alignment vertical="center"/>
    </xf>
    <xf numFmtId="3" fontId="20" fillId="0" borderId="10" xfId="0" applyNumberFormat="1" applyFont="1" applyBorder="1" applyAlignment="1">
      <alignment vertical="center"/>
    </xf>
    <xf numFmtId="3" fontId="20" fillId="0" borderId="9" xfId="0" applyNumberFormat="1" applyFont="1" applyBorder="1"/>
    <xf numFmtId="3" fontId="20" fillId="0" borderId="0" xfId="0" applyNumberFormat="1" applyFont="1"/>
    <xf numFmtId="0" fontId="20" fillId="2" borderId="5" xfId="0" applyFont="1" applyFill="1" applyBorder="1" applyAlignment="1">
      <alignment horizontal="left"/>
    </xf>
    <xf numFmtId="3" fontId="20" fillId="0" borderId="5" xfId="0" applyNumberFormat="1" applyFont="1" applyBorder="1" applyAlignment="1">
      <alignment vertical="center"/>
    </xf>
    <xf numFmtId="3" fontId="20" fillId="0" borderId="6" xfId="0" applyNumberFormat="1" applyFont="1" applyBorder="1" applyAlignment="1">
      <alignment vertical="center"/>
    </xf>
    <xf numFmtId="3" fontId="20" fillId="0" borderId="7" xfId="0" applyNumberFormat="1" applyFont="1" applyBorder="1" applyAlignment="1">
      <alignment vertical="center"/>
    </xf>
    <xf numFmtId="0" fontId="24" fillId="2" borderId="14" xfId="0" applyFont="1" applyFill="1" applyBorder="1" applyAlignment="1">
      <alignment vertical="center"/>
    </xf>
    <xf numFmtId="3" fontId="24" fillId="0" borderId="14" xfId="0" applyNumberFormat="1" applyFont="1" applyBorder="1" applyAlignment="1">
      <alignment vertical="center"/>
    </xf>
    <xf numFmtId="3" fontId="24" fillId="0" borderId="13" xfId="0" applyNumberFormat="1" applyFont="1" applyBorder="1" applyAlignment="1">
      <alignment vertical="center"/>
    </xf>
    <xf numFmtId="0" fontId="20" fillId="2" borderId="2" xfId="0" applyFont="1" applyFill="1" applyBorder="1" applyAlignment="1">
      <alignment vertical="center"/>
    </xf>
    <xf numFmtId="3" fontId="20" fillId="2" borderId="9" xfId="0" applyNumberFormat="1" applyFont="1" applyFill="1" applyBorder="1" applyAlignment="1">
      <alignment vertical="center"/>
    </xf>
    <xf numFmtId="3" fontId="20" fillId="2" borderId="10" xfId="0" applyNumberFormat="1" applyFont="1" applyFill="1" applyBorder="1" applyAlignment="1">
      <alignment vertical="center"/>
    </xf>
    <xf numFmtId="0" fontId="20" fillId="2" borderId="5" xfId="0" applyFont="1" applyFill="1" applyBorder="1" applyAlignment="1">
      <alignment vertical="center"/>
    </xf>
    <xf numFmtId="3" fontId="20" fillId="2" borderId="5" xfId="0" applyNumberFormat="1" applyFont="1" applyFill="1" applyBorder="1"/>
    <xf numFmtId="3" fontId="20" fillId="2" borderId="6" xfId="0" applyNumberFormat="1" applyFont="1" applyFill="1" applyBorder="1"/>
    <xf numFmtId="3" fontId="20" fillId="2" borderId="7" xfId="0" applyNumberFormat="1" applyFont="1" applyFill="1" applyBorder="1"/>
    <xf numFmtId="3" fontId="24" fillId="2" borderId="14" xfId="0" applyNumberFormat="1" applyFont="1" applyFill="1" applyBorder="1" applyAlignment="1">
      <alignment vertical="center"/>
    </xf>
    <xf numFmtId="3" fontId="24" fillId="2" borderId="13" xfId="0" applyNumberFormat="1" applyFont="1" applyFill="1" applyBorder="1" applyAlignment="1">
      <alignment vertical="center"/>
    </xf>
    <xf numFmtId="0" fontId="22" fillId="3" borderId="5" xfId="0" applyFont="1" applyFill="1" applyBorder="1" applyAlignment="1">
      <alignment horizontal="center"/>
    </xf>
    <xf numFmtId="0" fontId="22" fillId="3" borderId="6" xfId="0" applyFont="1" applyFill="1" applyBorder="1" applyAlignment="1">
      <alignment horizontal="center"/>
    </xf>
    <xf numFmtId="0" fontId="22" fillId="3" borderId="7" xfId="0" applyFont="1" applyFill="1" applyBorder="1" applyAlignment="1">
      <alignment horizontal="center"/>
    </xf>
    <xf numFmtId="0" fontId="22" fillId="3" borderId="5" xfId="0" quotePrefix="1" applyFont="1" applyFill="1" applyBorder="1" applyAlignment="1">
      <alignment horizontal="center"/>
    </xf>
    <xf numFmtId="0" fontId="27" fillId="2" borderId="1" xfId="0" applyFont="1" applyFill="1" applyBorder="1" applyAlignment="1">
      <alignment vertical="center"/>
    </xf>
    <xf numFmtId="0" fontId="27" fillId="2" borderId="8" xfId="0" applyFont="1" applyFill="1" applyBorder="1" applyAlignment="1">
      <alignment horizontal="left" vertical="center" indent="1"/>
    </xf>
    <xf numFmtId="0" fontId="32" fillId="2" borderId="8" xfId="0" applyFont="1" applyFill="1" applyBorder="1" applyAlignment="1">
      <alignment horizontal="left" vertical="center" indent="1"/>
    </xf>
    <xf numFmtId="0" fontId="27" fillId="2" borderId="8" xfId="0" applyFont="1" applyFill="1" applyBorder="1" applyAlignment="1">
      <alignment vertical="center"/>
    </xf>
    <xf numFmtId="0" fontId="27" fillId="2" borderId="4" xfId="0" applyFont="1" applyFill="1" applyBorder="1" applyAlignment="1">
      <alignment vertical="center"/>
    </xf>
    <xf numFmtId="0" fontId="27" fillId="2" borderId="12" xfId="0" applyFont="1" applyFill="1" applyBorder="1" applyAlignment="1">
      <alignment vertical="center"/>
    </xf>
    <xf numFmtId="0" fontId="26" fillId="0" borderId="13" xfId="0" applyFont="1" applyBorder="1"/>
    <xf numFmtId="0" fontId="32" fillId="2" borderId="0" xfId="0" applyFont="1" applyFill="1" applyAlignment="1">
      <alignment vertical="center"/>
    </xf>
    <xf numFmtId="0" fontId="34" fillId="4" borderId="0" xfId="0" applyFont="1" applyFill="1" applyAlignment="1">
      <alignment vertical="center"/>
    </xf>
    <xf numFmtId="0" fontId="34" fillId="4" borderId="9" xfId="0" applyFont="1" applyFill="1" applyBorder="1" applyAlignment="1">
      <alignment vertical="center"/>
    </xf>
    <xf numFmtId="0" fontId="22" fillId="4" borderId="0" xfId="0" applyFont="1" applyFill="1" applyAlignment="1">
      <alignment horizontal="center" vertical="center" wrapText="1"/>
    </xf>
    <xf numFmtId="0" fontId="22" fillId="4" borderId="6" xfId="0" applyFont="1" applyFill="1" applyBorder="1" applyAlignment="1">
      <alignment horizontal="center" vertical="center"/>
    </xf>
    <xf numFmtId="0" fontId="25" fillId="3" borderId="6" xfId="0" applyFont="1" applyFill="1" applyBorder="1"/>
    <xf numFmtId="0" fontId="27" fillId="0" borderId="1" xfId="0" applyFont="1" applyBorder="1" applyAlignment="1">
      <alignment vertical="center"/>
    </xf>
    <xf numFmtId="0" fontId="27" fillId="0" borderId="8" xfId="0" applyFont="1" applyBorder="1" applyAlignment="1">
      <alignment horizontal="left" vertical="center" indent="1"/>
    </xf>
    <xf numFmtId="0" fontId="32" fillId="0" borderId="8" xfId="0" applyFont="1" applyBorder="1" applyAlignment="1">
      <alignment horizontal="left" vertical="center" indent="1"/>
    </xf>
    <xf numFmtId="0" fontId="27" fillId="0" borderId="8" xfId="0" applyFont="1" applyBorder="1" applyAlignment="1">
      <alignment vertical="center"/>
    </xf>
    <xf numFmtId="0" fontId="27" fillId="0" borderId="4" xfId="0" applyFont="1" applyBorder="1" applyAlignment="1">
      <alignment vertical="center"/>
    </xf>
    <xf numFmtId="0" fontId="22" fillId="3" borderId="2" xfId="0" applyFont="1" applyFill="1" applyBorder="1" applyAlignment="1">
      <alignment vertical="top"/>
    </xf>
    <xf numFmtId="0" fontId="22" fillId="3" borderId="9" xfId="0" quotePrefix="1" applyFont="1" applyFill="1" applyBorder="1" applyAlignment="1">
      <alignment vertical="top"/>
    </xf>
    <xf numFmtId="17" fontId="22" fillId="3" borderId="5" xfId="0" quotePrefix="1" applyNumberFormat="1" applyFont="1" applyFill="1" applyBorder="1" applyAlignment="1">
      <alignment horizontal="center" vertical="center"/>
    </xf>
    <xf numFmtId="17" fontId="22" fillId="3" borderId="6" xfId="0" quotePrefix="1" applyNumberFormat="1" applyFont="1" applyFill="1" applyBorder="1" applyAlignment="1">
      <alignment horizontal="center" vertical="center"/>
    </xf>
    <xf numFmtId="17" fontId="22" fillId="3" borderId="7" xfId="0" quotePrefix="1" applyNumberFormat="1" applyFont="1" applyFill="1" applyBorder="1" applyAlignment="1">
      <alignment horizontal="center" vertical="center"/>
    </xf>
    <xf numFmtId="0" fontId="24" fillId="0" borderId="14" xfId="0" applyFont="1" applyBorder="1" applyAlignment="1">
      <alignment vertical="center"/>
    </xf>
    <xf numFmtId="0" fontId="20" fillId="0" borderId="1" xfId="0" applyFont="1" applyBorder="1"/>
    <xf numFmtId="0" fontId="24" fillId="0" borderId="14" xfId="0" applyFont="1" applyBorder="1"/>
    <xf numFmtId="0" fontId="22" fillId="3" borderId="9" xfId="0" applyFont="1" applyFill="1" applyBorder="1" applyAlignment="1">
      <alignment vertical="top"/>
    </xf>
    <xf numFmtId="6" fontId="22" fillId="3" borderId="0" xfId="0" quotePrefix="1" applyNumberFormat="1" applyFont="1" applyFill="1"/>
    <xf numFmtId="0" fontId="22" fillId="3" borderId="5" xfId="0" quotePrefix="1" applyFont="1" applyFill="1" applyBorder="1" applyAlignment="1">
      <alignment horizontal="center" vertical="center"/>
    </xf>
    <xf numFmtId="0" fontId="22" fillId="3" borderId="6" xfId="0" quotePrefix="1" applyFont="1" applyFill="1" applyBorder="1" applyAlignment="1">
      <alignment horizontal="center" vertical="center"/>
    </xf>
    <xf numFmtId="0" fontId="22" fillId="3" borderId="7" xfId="0" quotePrefix="1" applyFont="1" applyFill="1" applyBorder="1" applyAlignment="1">
      <alignment horizontal="center"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0" fillId="0" borderId="5" xfId="0" applyFont="1" applyBorder="1"/>
    <xf numFmtId="0" fontId="22" fillId="3" borderId="1" xfId="0" applyFont="1" applyFill="1" applyBorder="1" applyAlignment="1">
      <alignment vertical="top" wrapText="1"/>
    </xf>
    <xf numFmtId="0" fontId="22" fillId="3" borderId="9" xfId="0" quotePrefix="1" applyFont="1" applyFill="1" applyBorder="1" applyAlignment="1">
      <alignment vertical="top" wrapText="1"/>
    </xf>
    <xf numFmtId="0" fontId="20" fillId="0" borderId="1" xfId="0" applyFont="1" applyBorder="1" applyAlignment="1">
      <alignment vertical="center"/>
    </xf>
    <xf numFmtId="0" fontId="20" fillId="0" borderId="8" xfId="0" applyFont="1" applyBorder="1" applyAlignment="1">
      <alignment vertical="center"/>
    </xf>
    <xf numFmtId="3" fontId="20" fillId="0" borderId="9" xfId="0" applyNumberFormat="1" applyFont="1" applyBorder="1" applyAlignment="1">
      <alignment horizontal="center" vertical="center"/>
    </xf>
    <xf numFmtId="0" fontId="24" fillId="0" borderId="4" xfId="0" applyFont="1" applyBorder="1" applyAlignment="1">
      <alignment vertical="center" wrapText="1"/>
    </xf>
    <xf numFmtId="0" fontId="20" fillId="0" borderId="4" xfId="0" applyFont="1" applyBorder="1" applyAlignment="1">
      <alignment vertical="center" wrapText="1"/>
    </xf>
    <xf numFmtId="0" fontId="32" fillId="0" borderId="0" xfId="0" applyFont="1"/>
    <xf numFmtId="0" fontId="22" fillId="3" borderId="1" xfId="0" applyFont="1" applyFill="1" applyBorder="1" applyAlignment="1">
      <alignment vertical="top"/>
    </xf>
    <xf numFmtId="6" fontId="22" fillId="3" borderId="8" xfId="0" quotePrefix="1" applyNumberFormat="1" applyFont="1" applyFill="1" applyBorder="1" applyAlignment="1">
      <alignment vertical="center"/>
    </xf>
    <xf numFmtId="0" fontId="24" fillId="0" borderId="12" xfId="0" applyFont="1" applyBorder="1" applyAlignment="1">
      <alignment vertical="center"/>
    </xf>
    <xf numFmtId="0" fontId="20" fillId="0" borderId="12" xfId="0" applyFont="1" applyBorder="1" applyAlignment="1">
      <alignment vertical="center"/>
    </xf>
    <xf numFmtId="0" fontId="20" fillId="2" borderId="4" xfId="0" applyFont="1" applyFill="1" applyBorder="1"/>
    <xf numFmtId="0" fontId="24" fillId="2" borderId="1" xfId="0" applyFont="1" applyFill="1" applyBorder="1" applyAlignment="1">
      <alignment vertical="center"/>
    </xf>
    <xf numFmtId="0" fontId="24" fillId="2" borderId="8" xfId="0" applyFont="1" applyFill="1" applyBorder="1" applyAlignment="1">
      <alignment vertical="center"/>
    </xf>
    <xf numFmtId="0" fontId="24" fillId="0" borderId="8" xfId="0" applyFont="1" applyBorder="1" applyAlignment="1">
      <alignment vertical="center"/>
    </xf>
    <xf numFmtId="0" fontId="20" fillId="2" borderId="4" xfId="0" applyFont="1" applyFill="1" applyBorder="1" applyAlignment="1">
      <alignment vertical="center"/>
    </xf>
    <xf numFmtId="0" fontId="36" fillId="0" borderId="0" xfId="0" applyFont="1" applyAlignment="1">
      <alignment vertical="center"/>
    </xf>
    <xf numFmtId="0" fontId="37" fillId="0" borderId="0" xfId="0" applyFont="1"/>
    <xf numFmtId="0" fontId="22" fillId="3" borderId="8" xfId="0" quotePrefix="1" applyFont="1" applyFill="1" applyBorder="1" applyAlignment="1">
      <alignment vertical="top"/>
    </xf>
    <xf numFmtId="0" fontId="24" fillId="0" borderId="2" xfId="0" applyFont="1" applyBorder="1"/>
    <xf numFmtId="0" fontId="20" fillId="0" borderId="0" xfId="0" applyFont="1" applyAlignment="1">
      <alignment vertical="center" wrapText="1"/>
    </xf>
    <xf numFmtId="0" fontId="20" fillId="0" borderId="2" xfId="0" applyFont="1" applyBorder="1" applyAlignment="1">
      <alignment vertical="center"/>
    </xf>
    <xf numFmtId="0" fontId="24" fillId="0" borderId="0" xfId="0" applyFont="1" applyAlignment="1">
      <alignment horizontal="center" vertical="center"/>
    </xf>
    <xf numFmtId="6" fontId="22" fillId="3" borderId="8" xfId="0" quotePrefix="1" applyNumberFormat="1" applyFont="1" applyFill="1" applyBorder="1" applyAlignment="1">
      <alignment vertical="center" wrapText="1"/>
    </xf>
    <xf numFmtId="0" fontId="32" fillId="0" borderId="1" xfId="0" applyFont="1" applyBorder="1" applyAlignment="1">
      <alignment vertical="center"/>
    </xf>
    <xf numFmtId="0" fontId="32" fillId="0" borderId="8" xfId="0" applyFont="1" applyBorder="1" applyAlignment="1">
      <alignment vertical="center"/>
    </xf>
    <xf numFmtId="0" fontId="27" fillId="0" borderId="12" xfId="0" applyFont="1" applyBorder="1" applyAlignment="1">
      <alignment vertical="center" wrapText="1"/>
    </xf>
    <xf numFmtId="0" fontId="22" fillId="4" borderId="8" xfId="0" applyFont="1" applyFill="1" applyBorder="1" applyAlignment="1">
      <alignment vertical="top"/>
    </xf>
    <xf numFmtId="0" fontId="22" fillId="4" borderId="8" xfId="0" quotePrefix="1" applyFont="1" applyFill="1" applyBorder="1" applyAlignment="1">
      <alignment vertical="top"/>
    </xf>
    <xf numFmtId="0" fontId="24" fillId="2" borderId="12" xfId="0" applyFont="1" applyFill="1" applyBorder="1" applyAlignment="1">
      <alignment vertical="center"/>
    </xf>
    <xf numFmtId="0" fontId="22" fillId="3" borderId="1" xfId="0" applyFont="1" applyFill="1" applyBorder="1" applyAlignment="1">
      <alignment vertical="center"/>
    </xf>
    <xf numFmtId="0" fontId="32" fillId="0" borderId="8" xfId="0" applyFont="1" applyBorder="1"/>
    <xf numFmtId="0" fontId="32" fillId="5" borderId="8" xfId="0" applyFont="1" applyFill="1" applyBorder="1"/>
    <xf numFmtId="0" fontId="32" fillId="0" borderId="4" xfId="0" applyFont="1" applyBorder="1" applyAlignment="1">
      <alignment vertical="center"/>
    </xf>
    <xf numFmtId="0" fontId="27" fillId="5" borderId="12" xfId="0" applyFont="1" applyFill="1" applyBorder="1" applyAlignment="1">
      <alignment horizontal="left" vertical="center"/>
    </xf>
    <xf numFmtId="0" fontId="22" fillId="3" borderId="8" xfId="0" applyFont="1" applyFill="1" applyBorder="1" applyAlignment="1">
      <alignment vertical="top"/>
    </xf>
    <xf numFmtId="0" fontId="24" fillId="2" borderId="14" xfId="0" applyFont="1" applyFill="1" applyBorder="1"/>
    <xf numFmtId="0" fontId="40" fillId="0" borderId="0" xfId="0" applyFont="1"/>
    <xf numFmtId="0" fontId="40" fillId="0" borderId="0" xfId="0" applyFont="1" applyAlignment="1">
      <alignment horizontal="center"/>
    </xf>
    <xf numFmtId="0" fontId="22" fillId="3" borderId="8" xfId="0" applyFont="1" applyFill="1" applyBorder="1" applyAlignment="1">
      <alignment vertical="top" wrapText="1"/>
    </xf>
    <xf numFmtId="6" fontId="22" fillId="3" borderId="8" xfId="0" quotePrefix="1" applyNumberFormat="1" applyFont="1" applyFill="1" applyBorder="1" applyAlignment="1">
      <alignment horizontal="left" vertical="center" wrapText="1"/>
    </xf>
    <xf numFmtId="0" fontId="20" fillId="0" borderId="1" xfId="0" applyFont="1" applyBorder="1" applyAlignment="1">
      <alignment wrapText="1"/>
    </xf>
    <xf numFmtId="0" fontId="20" fillId="2" borderId="8" xfId="0" applyFont="1" applyFill="1" applyBorder="1" applyAlignment="1">
      <alignment vertical="center" wrapText="1"/>
    </xf>
    <xf numFmtId="0" fontId="20" fillId="2" borderId="4" xfId="0" applyFont="1" applyFill="1" applyBorder="1" applyAlignment="1">
      <alignment vertical="center" wrapText="1"/>
    </xf>
    <xf numFmtId="0" fontId="20" fillId="2" borderId="0" xfId="0" applyFont="1" applyFill="1" applyAlignment="1">
      <alignment horizontal="left" vertical="top" wrapText="1"/>
    </xf>
    <xf numFmtId="0" fontId="22" fillId="4" borderId="8" xfId="0" applyFont="1" applyFill="1" applyBorder="1" applyAlignment="1">
      <alignment vertical="center" wrapText="1"/>
    </xf>
    <xf numFmtId="0" fontId="22" fillId="4" borderId="5" xfId="0" applyFont="1" applyFill="1" applyBorder="1" applyAlignment="1">
      <alignment horizontal="center" vertical="center" wrapText="1"/>
    </xf>
    <xf numFmtId="0" fontId="24" fillId="2" borderId="8" xfId="0" applyFont="1" applyFill="1" applyBorder="1" applyAlignment="1">
      <alignment horizontal="center"/>
    </xf>
    <xf numFmtId="0" fontId="24" fillId="2" borderId="4" xfId="0" applyFont="1" applyFill="1" applyBorder="1" applyAlignment="1">
      <alignment horizontal="center"/>
    </xf>
    <xf numFmtId="0" fontId="27" fillId="2" borderId="12" xfId="0" applyFont="1" applyFill="1" applyBorder="1" applyAlignment="1">
      <alignment horizontal="center"/>
    </xf>
    <xf numFmtId="0" fontId="24" fillId="2" borderId="12" xfId="0" applyFont="1" applyFill="1" applyBorder="1" applyAlignment="1">
      <alignment horizontal="center"/>
    </xf>
    <xf numFmtId="0" fontId="20" fillId="0" borderId="0" xfId="0" applyFont="1" applyAlignment="1">
      <alignment wrapText="1"/>
    </xf>
    <xf numFmtId="0" fontId="20" fillId="2" borderId="9" xfId="0" applyFont="1" applyFill="1" applyBorder="1" applyAlignment="1">
      <alignment vertical="center" wrapText="1"/>
    </xf>
    <xf numFmtId="0" fontId="24" fillId="2" borderId="9" xfId="0" applyFont="1" applyFill="1" applyBorder="1" applyAlignment="1">
      <alignment vertical="center" wrapText="1"/>
    </xf>
    <xf numFmtId="0" fontId="24" fillId="2" borderId="9" xfId="0" applyFont="1" applyFill="1" applyBorder="1" applyAlignment="1">
      <alignment vertical="center"/>
    </xf>
    <xf numFmtId="0" fontId="20" fillId="0" borderId="5" xfId="0" applyFont="1" applyBorder="1" applyAlignment="1">
      <alignment vertical="center"/>
    </xf>
    <xf numFmtId="0" fontId="20" fillId="0" borderId="5" xfId="0" applyFont="1" applyBorder="1" applyAlignment="1">
      <alignment horizontal="justify" vertical="center" wrapText="1"/>
    </xf>
    <xf numFmtId="0" fontId="24" fillId="0" borderId="9" xfId="0" applyFont="1" applyBorder="1" applyAlignment="1">
      <alignment horizontal="justify" vertical="center" wrapText="1"/>
    </xf>
    <xf numFmtId="0" fontId="26" fillId="0" borderId="1" xfId="0" applyFont="1" applyBorder="1" applyAlignment="1">
      <alignment vertical="center"/>
    </xf>
    <xf numFmtId="0" fontId="26" fillId="0" borderId="8" xfId="0" applyFont="1" applyBorder="1" applyAlignment="1">
      <alignment vertical="center"/>
    </xf>
    <xf numFmtId="0" fontId="26" fillId="0" borderId="8" xfId="0" applyFont="1" applyBorder="1" applyAlignment="1">
      <alignment vertical="center" wrapText="1"/>
    </xf>
    <xf numFmtId="0" fontId="28" fillId="0" borderId="12" xfId="0" applyFont="1" applyBorder="1" applyAlignment="1">
      <alignment vertical="center"/>
    </xf>
    <xf numFmtId="0" fontId="24" fillId="0" borderId="13" xfId="0" applyFont="1" applyBorder="1" applyAlignment="1">
      <alignment vertical="center"/>
    </xf>
    <xf numFmtId="0" fontId="20" fillId="0" borderId="4" xfId="0" applyFont="1" applyBorder="1" applyAlignment="1">
      <alignment vertical="center"/>
    </xf>
    <xf numFmtId="0" fontId="22" fillId="3" borderId="2" xfId="0" applyFont="1" applyFill="1" applyBorder="1" applyAlignment="1">
      <alignment vertical="center"/>
    </xf>
    <xf numFmtId="0" fontId="22" fillId="3" borderId="9" xfId="0" quotePrefix="1" applyFont="1" applyFill="1" applyBorder="1" applyAlignment="1">
      <alignment vertical="center"/>
    </xf>
    <xf numFmtId="0" fontId="20" fillId="0" borderId="9" xfId="0" applyFont="1" applyBorder="1" applyAlignment="1">
      <alignment vertical="center" wrapText="1"/>
    </xf>
    <xf numFmtId="0" fontId="20" fillId="0" borderId="9" xfId="0" applyFont="1" applyBorder="1" applyAlignment="1">
      <alignment horizontal="left" vertical="center" indent="2"/>
    </xf>
    <xf numFmtId="0" fontId="24" fillId="0" borderId="5" xfId="0" applyFont="1" applyBorder="1" applyAlignment="1">
      <alignment vertical="center"/>
    </xf>
    <xf numFmtId="0" fontId="20" fillId="0" borderId="5" xfId="0" applyFont="1" applyBorder="1" applyAlignment="1">
      <alignment vertical="center" wrapText="1"/>
    </xf>
    <xf numFmtId="0" fontId="20" fillId="0" borderId="2" xfId="0" applyFont="1" applyBorder="1" applyAlignment="1">
      <alignment vertical="center" wrapText="1"/>
    </xf>
    <xf numFmtId="165" fontId="20" fillId="0" borderId="0" xfId="0" applyNumberFormat="1" applyFont="1" applyAlignment="1">
      <alignment horizontal="center" vertical="center"/>
    </xf>
    <xf numFmtId="3" fontId="26" fillId="0" borderId="0" xfId="0" applyNumberFormat="1" applyFont="1"/>
    <xf numFmtId="0" fontId="22" fillId="3" borderId="0" xfId="0" applyFont="1" applyFill="1" applyAlignment="1">
      <alignment vertical="center"/>
    </xf>
    <xf numFmtId="165" fontId="20" fillId="0" borderId="9" xfId="0" applyNumberFormat="1" applyFont="1" applyBorder="1" applyAlignment="1">
      <alignment horizontal="center"/>
    </xf>
    <xf numFmtId="165" fontId="20" fillId="0" borderId="0" xfId="0" applyNumberFormat="1" applyFont="1" applyAlignment="1">
      <alignment horizontal="center"/>
    </xf>
    <xf numFmtId="165" fontId="20" fillId="0" borderId="10" xfId="0" applyNumberFormat="1" applyFont="1" applyBorder="1" applyAlignment="1">
      <alignment horizontal="center"/>
    </xf>
    <xf numFmtId="165" fontId="32" fillId="0" borderId="9" xfId="0" applyNumberFormat="1" applyFont="1" applyBorder="1" applyAlignment="1">
      <alignment horizontal="center" wrapText="1"/>
    </xf>
    <xf numFmtId="165" fontId="32" fillId="0" borderId="0" xfId="0" applyNumberFormat="1" applyFont="1" applyAlignment="1">
      <alignment horizontal="center" wrapText="1"/>
    </xf>
    <xf numFmtId="165" fontId="32" fillId="0" borderId="10" xfId="0" applyNumberFormat="1" applyFont="1" applyBorder="1" applyAlignment="1">
      <alignment horizontal="center" wrapText="1"/>
    </xf>
    <xf numFmtId="165" fontId="27" fillId="0" borderId="9" xfId="0" applyNumberFormat="1" applyFont="1" applyBorder="1" applyAlignment="1">
      <alignment horizontal="center" wrapText="1"/>
    </xf>
    <xf numFmtId="165" fontId="27" fillId="0" borderId="0" xfId="0" applyNumberFormat="1" applyFont="1" applyAlignment="1">
      <alignment horizontal="center" wrapText="1"/>
    </xf>
    <xf numFmtId="165" fontId="27" fillId="0" borderId="10" xfId="0" applyNumberFormat="1" applyFont="1" applyBorder="1" applyAlignment="1">
      <alignment horizontal="center" wrapText="1"/>
    </xf>
    <xf numFmtId="165" fontId="32" fillId="0" borderId="9" xfId="0" applyNumberFormat="1" applyFont="1" applyBorder="1" applyAlignment="1">
      <alignment horizontal="center" vertical="center" wrapText="1"/>
    </xf>
    <xf numFmtId="165" fontId="32" fillId="0" borderId="0" xfId="0" applyNumberFormat="1" applyFont="1" applyAlignment="1">
      <alignment horizontal="center" vertical="center" wrapText="1"/>
    </xf>
    <xf numFmtId="165" fontId="32" fillId="0" borderId="10" xfId="0" applyNumberFormat="1" applyFont="1" applyBorder="1" applyAlignment="1">
      <alignment horizontal="center" vertical="center" wrapText="1"/>
    </xf>
    <xf numFmtId="165" fontId="32" fillId="0" borderId="5" xfId="0" applyNumberFormat="1" applyFont="1" applyBorder="1" applyAlignment="1">
      <alignment horizontal="center" vertical="center" wrapText="1"/>
    </xf>
    <xf numFmtId="165" fontId="32" fillId="0" borderId="6" xfId="0" applyNumberFormat="1" applyFont="1" applyBorder="1" applyAlignment="1">
      <alignment horizontal="center" vertical="center" wrapText="1"/>
    </xf>
    <xf numFmtId="165" fontId="32" fillId="0" borderId="7" xfId="0" applyNumberFormat="1" applyFont="1" applyBorder="1" applyAlignment="1">
      <alignment horizontal="center" vertical="center" wrapText="1"/>
    </xf>
    <xf numFmtId="165" fontId="27" fillId="0" borderId="14" xfId="0" applyNumberFormat="1" applyFont="1" applyBorder="1" applyAlignment="1">
      <alignment horizontal="center" vertical="center" wrapText="1"/>
    </xf>
    <xf numFmtId="165" fontId="27" fillId="0" borderId="13" xfId="0" applyNumberFormat="1" applyFont="1" applyBorder="1" applyAlignment="1">
      <alignment horizontal="center" vertical="center" wrapText="1"/>
    </xf>
    <xf numFmtId="165" fontId="27" fillId="0" borderId="15" xfId="0" applyNumberFormat="1" applyFont="1" applyBorder="1" applyAlignment="1">
      <alignment horizontal="center" vertical="center" wrapText="1"/>
    </xf>
    <xf numFmtId="0" fontId="34" fillId="3" borderId="0" xfId="0" applyFont="1" applyFill="1" applyAlignment="1">
      <alignment horizontal="center"/>
    </xf>
    <xf numFmtId="0" fontId="24" fillId="0" borderId="2" xfId="0" applyFont="1" applyBorder="1" applyAlignment="1">
      <alignment horizontal="center" vertical="center" wrapText="1"/>
    </xf>
    <xf numFmtId="0" fontId="0" fillId="0" borderId="3" xfId="0" applyBorder="1"/>
    <xf numFmtId="165" fontId="32" fillId="0" borderId="5" xfId="0" applyNumberFormat="1" applyFont="1" applyBorder="1" applyAlignment="1">
      <alignment horizontal="center" wrapText="1"/>
    </xf>
    <xf numFmtId="165" fontId="27" fillId="0" borderId="5" xfId="0" applyNumberFormat="1" applyFont="1" applyBorder="1" applyAlignment="1">
      <alignment horizontal="center" vertical="center" wrapText="1"/>
    </xf>
    <xf numFmtId="165" fontId="32" fillId="0" borderId="6" xfId="0" applyNumberFormat="1" applyFont="1" applyBorder="1" applyAlignment="1">
      <alignment horizontal="center" wrapText="1"/>
    </xf>
    <xf numFmtId="10" fontId="32" fillId="7" borderId="0" xfId="0" applyNumberFormat="1" applyFont="1" applyFill="1" applyAlignment="1">
      <alignment horizontal="center" vertical="center"/>
    </xf>
    <xf numFmtId="165" fontId="20" fillId="0" borderId="2" xfId="0" applyNumberFormat="1" applyFont="1" applyBorder="1" applyAlignment="1">
      <alignment vertical="center"/>
    </xf>
    <xf numFmtId="165" fontId="20" fillId="0" borderId="3" xfId="0" applyNumberFormat="1" applyFont="1" applyBorder="1" applyAlignment="1">
      <alignment vertical="center"/>
    </xf>
    <xf numFmtId="165" fontId="20" fillId="0" borderId="9" xfId="0" applyNumberFormat="1" applyFont="1" applyBorder="1" applyAlignment="1">
      <alignment vertical="center"/>
    </xf>
    <xf numFmtId="165" fontId="20" fillId="0" borderId="0" xfId="0" applyNumberFormat="1" applyFont="1" applyAlignment="1">
      <alignment vertical="center"/>
    </xf>
    <xf numFmtId="165" fontId="20" fillId="0" borderId="9" xfId="0" applyNumberFormat="1" applyFont="1" applyBorder="1"/>
    <xf numFmtId="165" fontId="20" fillId="0" borderId="0" xfId="0" applyNumberFormat="1" applyFont="1"/>
    <xf numFmtId="165" fontId="24" fillId="0" borderId="14" xfId="0" applyNumberFormat="1" applyFont="1" applyBorder="1" applyAlignment="1">
      <alignment vertical="center"/>
    </xf>
    <xf numFmtId="165" fontId="24" fillId="0" borderId="13" xfId="0" applyNumberFormat="1" applyFont="1" applyBorder="1" applyAlignment="1">
      <alignment vertical="center"/>
    </xf>
    <xf numFmtId="165" fontId="20" fillId="2" borderId="3" xfId="0" applyNumberFormat="1" applyFont="1" applyFill="1" applyBorder="1"/>
    <xf numFmtId="165" fontId="20" fillId="2" borderId="0" xfId="0" applyNumberFormat="1" applyFont="1" applyFill="1" applyAlignment="1">
      <alignment vertical="center"/>
    </xf>
    <xf numFmtId="165" fontId="20" fillId="2" borderId="6" xfId="0" applyNumberFormat="1" applyFont="1" applyFill="1" applyBorder="1"/>
    <xf numFmtId="165" fontId="24" fillId="2" borderId="14" xfId="0" applyNumberFormat="1" applyFont="1" applyFill="1" applyBorder="1" applyAlignment="1">
      <alignment vertical="center"/>
    </xf>
    <xf numFmtId="165" fontId="24" fillId="2" borderId="13" xfId="0" applyNumberFormat="1" applyFont="1" applyFill="1" applyBorder="1" applyAlignment="1">
      <alignment vertical="center"/>
    </xf>
    <xf numFmtId="3" fontId="26" fillId="0" borderId="6" xfId="0" applyNumberFormat="1" applyFont="1" applyBorder="1"/>
    <xf numFmtId="0" fontId="5" fillId="2" borderId="0" xfId="0" applyFont="1" applyFill="1" applyAlignment="1">
      <alignment horizontal="left" wrapText="1"/>
    </xf>
    <xf numFmtId="0" fontId="5" fillId="2" borderId="0" xfId="0" applyFont="1" applyFill="1" applyAlignment="1">
      <alignment horizontal="left" vertical="top" wrapText="1"/>
    </xf>
    <xf numFmtId="0" fontId="5" fillId="2" borderId="0" xfId="0" applyFont="1" applyFill="1" applyAlignment="1">
      <alignment horizontal="left" vertical="center"/>
    </xf>
    <xf numFmtId="0" fontId="5" fillId="2" borderId="0" xfId="0" applyFont="1" applyFill="1" applyAlignment="1">
      <alignment horizontal="left" vertical="top"/>
    </xf>
    <xf numFmtId="0" fontId="1" fillId="3" borderId="1" xfId="0" applyFont="1" applyFill="1" applyBorder="1" applyAlignment="1">
      <alignment vertical="top" wrapText="1"/>
    </xf>
    <xf numFmtId="0" fontId="1" fillId="3" borderId="8" xfId="0" quotePrefix="1" applyFont="1" applyFill="1" applyBorder="1" applyAlignment="1">
      <alignment vertical="top" wrapText="1"/>
    </xf>
    <xf numFmtId="0" fontId="4" fillId="3" borderId="6" xfId="1" applyFill="1" applyBorder="1"/>
    <xf numFmtId="0" fontId="18" fillId="0" borderId="2" xfId="0" applyFont="1" applyBorder="1" applyAlignment="1">
      <alignment wrapText="1"/>
    </xf>
    <xf numFmtId="0" fontId="18" fillId="0" borderId="9" xfId="0" applyFont="1" applyBorder="1" applyAlignment="1">
      <alignment wrapText="1"/>
    </xf>
    <xf numFmtId="0" fontId="18" fillId="0" borderId="5" xfId="0" applyFont="1" applyBorder="1" applyAlignment="1">
      <alignment wrapText="1"/>
    </xf>
    <xf numFmtId="0" fontId="20" fillId="2" borderId="0" xfId="0" applyFont="1" applyFill="1" applyAlignment="1">
      <alignment vertical="top"/>
    </xf>
    <xf numFmtId="165" fontId="24" fillId="0" borderId="0" xfId="0" applyNumberFormat="1" applyFont="1" applyAlignment="1">
      <alignment horizontal="center" vertical="center"/>
    </xf>
    <xf numFmtId="165" fontId="24" fillId="0" borderId="3" xfId="0" applyNumberFormat="1" applyFont="1" applyBorder="1" applyAlignment="1">
      <alignment horizontal="center" vertical="center"/>
    </xf>
    <xf numFmtId="0" fontId="22" fillId="3" borderId="9" xfId="0" applyFont="1" applyFill="1" applyBorder="1" applyAlignment="1">
      <alignment horizontal="center"/>
    </xf>
    <xf numFmtId="0" fontId="22" fillId="3" borderId="10" xfId="0" applyFont="1" applyFill="1" applyBorder="1" applyAlignment="1">
      <alignment horizontal="center"/>
    </xf>
    <xf numFmtId="0" fontId="5" fillId="0" borderId="0" xfId="0" applyFont="1" applyAlignment="1">
      <alignment horizontal="left" vertical="center" wrapText="1"/>
    </xf>
    <xf numFmtId="0" fontId="22" fillId="4" borderId="9"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2" fillId="3" borderId="9" xfId="0" applyFont="1" applyFill="1" applyBorder="1" applyAlignment="1">
      <alignment horizontal="center" vertical="center"/>
    </xf>
    <xf numFmtId="0" fontId="22" fillId="3" borderId="10" xfId="0" applyFont="1" applyFill="1" applyBorder="1" applyAlignment="1">
      <alignment horizontal="center" vertical="center"/>
    </xf>
    <xf numFmtId="0" fontId="35" fillId="4" borderId="0" xfId="0" applyFont="1" applyFill="1" applyAlignment="1">
      <alignment horizontal="center" vertical="top"/>
    </xf>
    <xf numFmtId="0" fontId="22" fillId="3" borderId="9" xfId="0" applyFont="1" applyFill="1" applyBorder="1" applyAlignment="1">
      <alignment horizontal="center" vertical="center" wrapText="1"/>
    </xf>
    <xf numFmtId="0" fontId="22" fillId="3" borderId="0" xfId="0" applyFont="1" applyFill="1" applyAlignment="1">
      <alignment horizontal="center" vertical="center" wrapText="1"/>
    </xf>
    <xf numFmtId="0" fontId="34" fillId="3" borderId="9" xfId="0" applyFont="1" applyFill="1" applyBorder="1" applyAlignment="1">
      <alignment horizontal="center"/>
    </xf>
    <xf numFmtId="0" fontId="34" fillId="4" borderId="9" xfId="0" applyFont="1" applyFill="1" applyBorder="1" applyAlignment="1">
      <alignment horizontal="center" vertical="center"/>
    </xf>
    <xf numFmtId="0" fontId="34" fillId="4" borderId="0" xfId="0" applyFont="1" applyFill="1" applyAlignment="1">
      <alignment horizontal="center" vertical="center"/>
    </xf>
    <xf numFmtId="0" fontId="34" fillId="4" borderId="10" xfId="0" applyFont="1" applyFill="1" applyBorder="1" applyAlignment="1">
      <alignment horizontal="center" vertical="center"/>
    </xf>
    <xf numFmtId="0" fontId="20" fillId="2" borderId="0" xfId="0" applyFont="1" applyFill="1" applyAlignment="1">
      <alignment horizontal="left" vertical="center"/>
    </xf>
    <xf numFmtId="0" fontId="5" fillId="2" borderId="0" xfId="0" applyFont="1" applyFill="1" applyAlignment="1">
      <alignment horizontal="left" vertical="center" wrapText="1"/>
    </xf>
    <xf numFmtId="0" fontId="24" fillId="0" borderId="0" xfId="0" applyFont="1" applyAlignment="1">
      <alignment vertical="center"/>
    </xf>
    <xf numFmtId="0" fontId="20" fillId="0" borderId="0" xfId="0" applyFont="1" applyAlignment="1">
      <alignment horizontal="left" vertical="center" wrapText="1"/>
    </xf>
    <xf numFmtId="0" fontId="24" fillId="2" borderId="9" xfId="0" applyFont="1" applyFill="1" applyBorder="1" applyAlignment="1">
      <alignment horizontal="left" vertical="center" wrapText="1"/>
    </xf>
    <xf numFmtId="0" fontId="20" fillId="0" borderId="0" xfId="0" applyFont="1" applyAlignment="1">
      <alignment horizontal="left" vertical="center"/>
    </xf>
    <xf numFmtId="0" fontId="24" fillId="0" borderId="9" xfId="0" applyFont="1" applyBorder="1" applyAlignment="1">
      <alignment vertical="center"/>
    </xf>
    <xf numFmtId="0" fontId="22" fillId="3" borderId="0" xfId="0" applyFont="1" applyFill="1" applyAlignment="1">
      <alignment horizontal="center"/>
    </xf>
    <xf numFmtId="0" fontId="20" fillId="0" borderId="9" xfId="0" applyFont="1" applyBorder="1" applyAlignment="1">
      <alignment vertical="center"/>
    </xf>
    <xf numFmtId="0" fontId="20" fillId="0" borderId="0" xfId="0" applyFont="1" applyAlignment="1">
      <alignment vertical="center"/>
    </xf>
    <xf numFmtId="0" fontId="22" fillId="4" borderId="5" xfId="0" applyFont="1" applyFill="1" applyBorder="1" applyAlignment="1">
      <alignment horizontal="center" vertical="center"/>
    </xf>
    <xf numFmtId="0" fontId="43" fillId="3" borderId="0" xfId="13" applyNumberFormat="1" applyFont="1" applyFill="1" applyAlignment="1">
      <alignment horizontal="center" vertical="center"/>
    </xf>
    <xf numFmtId="172" fontId="43" fillId="3" borderId="0" xfId="13" quotePrefix="1" applyNumberFormat="1" applyFont="1" applyFill="1" applyBorder="1" applyAlignment="1">
      <alignment horizontal="left" vertical="center"/>
    </xf>
    <xf numFmtId="0" fontId="45" fillId="3" borderId="5" xfId="24" applyFont="1" applyFill="1" applyBorder="1" applyAlignment="1">
      <alignment horizontal="center" vertical="center"/>
    </xf>
    <xf numFmtId="0" fontId="45" fillId="3" borderId="7" xfId="24" applyFont="1" applyFill="1" applyBorder="1" applyAlignment="1">
      <alignment horizontal="center" vertical="center"/>
    </xf>
    <xf numFmtId="0" fontId="43" fillId="5" borderId="2" xfId="13" applyNumberFormat="1" applyFont="1" applyFill="1" applyBorder="1" applyAlignment="1">
      <alignment horizontal="left" vertical="center"/>
    </xf>
    <xf numFmtId="167" fontId="46" fillId="5" borderId="2" xfId="13" applyNumberFormat="1" applyFont="1" applyFill="1" applyBorder="1" applyAlignment="1">
      <alignment horizontal="left" vertical="center"/>
    </xf>
    <xf numFmtId="167" fontId="46" fillId="5" borderId="3" xfId="13" applyNumberFormat="1" applyFont="1" applyFill="1" applyBorder="1" applyAlignment="1">
      <alignment horizontal="left" vertical="center"/>
    </xf>
    <xf numFmtId="167" fontId="46" fillId="5" borderId="11" xfId="13" applyNumberFormat="1" applyFont="1" applyFill="1" applyBorder="1" applyAlignment="1">
      <alignment horizontal="left" vertical="center"/>
    </xf>
    <xf numFmtId="0" fontId="47" fillId="5" borderId="9" xfId="13" applyNumberFormat="1" applyFont="1" applyFill="1" applyBorder="1" applyAlignment="1">
      <alignment horizontal="left" vertical="center"/>
    </xf>
    <xf numFmtId="166" fontId="46" fillId="5" borderId="9" xfId="13" applyNumberFormat="1" applyFont="1" applyFill="1" applyBorder="1" applyAlignment="1">
      <alignment horizontal="left" vertical="center" wrapText="1"/>
    </xf>
    <xf numFmtId="166" fontId="46" fillId="5" borderId="0" xfId="13" applyNumberFormat="1" applyFont="1" applyFill="1" applyBorder="1" applyAlignment="1">
      <alignment horizontal="left" vertical="center" wrapText="1"/>
    </xf>
    <xf numFmtId="166" fontId="46" fillId="5" borderId="10" xfId="13" applyNumberFormat="1" applyFont="1" applyFill="1" applyBorder="1" applyAlignment="1">
      <alignment horizontal="left" vertical="center" wrapText="1"/>
    </xf>
    <xf numFmtId="165" fontId="46" fillId="5" borderId="9" xfId="2" applyNumberFormat="1" applyFont="1" applyFill="1" applyBorder="1" applyAlignment="1">
      <alignment horizontal="center" vertical="center" wrapText="1"/>
    </xf>
    <xf numFmtId="165" fontId="46" fillId="5" borderId="10" xfId="2" applyNumberFormat="1" applyFont="1" applyFill="1" applyBorder="1" applyAlignment="1">
      <alignment horizontal="center" vertical="center" wrapText="1"/>
    </xf>
    <xf numFmtId="0" fontId="47" fillId="5" borderId="9" xfId="0" applyFont="1" applyFill="1" applyBorder="1"/>
    <xf numFmtId="0" fontId="47" fillId="5" borderId="9" xfId="0" applyFont="1" applyFill="1" applyBorder="1" applyAlignment="1">
      <alignment horizontal="left"/>
    </xf>
    <xf numFmtId="0" fontId="47" fillId="5" borderId="0" xfId="0" applyFont="1" applyFill="1" applyAlignment="1">
      <alignment horizontal="left"/>
    </xf>
    <xf numFmtId="0" fontId="47" fillId="5" borderId="10" xfId="0" applyFont="1" applyFill="1" applyBorder="1" applyAlignment="1">
      <alignment horizontal="left"/>
    </xf>
    <xf numFmtId="0" fontId="43" fillId="5" borderId="9" xfId="13" applyNumberFormat="1" applyFont="1" applyFill="1" applyBorder="1" applyAlignment="1">
      <alignment horizontal="center" vertical="center"/>
    </xf>
    <xf numFmtId="166" fontId="48" fillId="5" borderId="9" xfId="0" applyNumberFormat="1" applyFont="1" applyFill="1" applyBorder="1" applyAlignment="1">
      <alignment horizontal="left"/>
    </xf>
    <xf numFmtId="166" fontId="48" fillId="5" borderId="0" xfId="0" applyNumberFormat="1" applyFont="1" applyFill="1" applyAlignment="1">
      <alignment horizontal="left"/>
    </xf>
    <xf numFmtId="166" fontId="48" fillId="5" borderId="10" xfId="0" applyNumberFormat="1" applyFont="1" applyFill="1" applyBorder="1" applyAlignment="1">
      <alignment horizontal="left"/>
    </xf>
    <xf numFmtId="165" fontId="43" fillId="5" borderId="9" xfId="2" applyNumberFormat="1" applyFont="1" applyFill="1" applyBorder="1" applyAlignment="1">
      <alignment horizontal="center" vertical="center" wrapText="1"/>
    </xf>
    <xf numFmtId="165" fontId="43" fillId="5" borderId="10" xfId="2" applyNumberFormat="1" applyFont="1" applyFill="1" applyBorder="1" applyAlignment="1">
      <alignment horizontal="center" vertical="center" wrapText="1"/>
    </xf>
    <xf numFmtId="0" fontId="43" fillId="9" borderId="9" xfId="4" applyFont="1" applyFill="1" applyBorder="1" applyAlignment="1">
      <alignment horizontal="left"/>
    </xf>
    <xf numFmtId="167" fontId="46" fillId="5" borderId="9" xfId="13" applyNumberFormat="1" applyFont="1" applyFill="1" applyBorder="1" applyAlignment="1">
      <alignment horizontal="left" vertical="center"/>
    </xf>
    <xf numFmtId="167" fontId="46" fillId="5" borderId="0" xfId="13" applyNumberFormat="1" applyFont="1" applyFill="1" applyBorder="1" applyAlignment="1">
      <alignment horizontal="left" vertical="center"/>
    </xf>
    <xf numFmtId="167" fontId="46" fillId="5" borderId="10" xfId="13" applyNumberFormat="1" applyFont="1" applyFill="1" applyBorder="1" applyAlignment="1">
      <alignment horizontal="left" vertical="center"/>
    </xf>
    <xf numFmtId="0" fontId="43" fillId="5" borderId="5" xfId="13" applyNumberFormat="1" applyFont="1" applyFill="1" applyBorder="1" applyAlignment="1">
      <alignment horizontal="left" vertical="center"/>
    </xf>
    <xf numFmtId="167" fontId="43" fillId="0" borderId="5" xfId="13" applyNumberFormat="1" applyFont="1" applyBorder="1" applyAlignment="1">
      <alignment horizontal="left" vertical="center"/>
    </xf>
    <xf numFmtId="167" fontId="43" fillId="0" borderId="6" xfId="13" applyNumberFormat="1" applyFont="1" applyBorder="1" applyAlignment="1">
      <alignment horizontal="left" vertical="center"/>
    </xf>
    <xf numFmtId="167" fontId="43" fillId="0" borderId="7" xfId="13" applyNumberFormat="1" applyFont="1" applyBorder="1" applyAlignment="1">
      <alignment horizontal="left" vertical="center"/>
    </xf>
    <xf numFmtId="165" fontId="43" fillId="5" borderId="5" xfId="2" applyNumberFormat="1" applyFont="1" applyFill="1" applyBorder="1" applyAlignment="1">
      <alignment horizontal="center" vertical="center" wrapText="1"/>
    </xf>
    <xf numFmtId="165" fontId="43" fillId="5" borderId="7" xfId="2" applyNumberFormat="1" applyFont="1" applyFill="1" applyBorder="1" applyAlignment="1">
      <alignment horizontal="center" vertical="center" wrapText="1"/>
    </xf>
    <xf numFmtId="0" fontId="47" fillId="5" borderId="0" xfId="13" applyNumberFormat="1" applyFont="1" applyFill="1" applyBorder="1" applyAlignment="1">
      <alignment horizontal="left" vertical="center"/>
    </xf>
    <xf numFmtId="0" fontId="47" fillId="5" borderId="0" xfId="0" applyFont="1" applyFill="1" applyAlignment="1">
      <alignment vertical="center"/>
    </xf>
    <xf numFmtId="0" fontId="47" fillId="5" borderId="0" xfId="0" applyFont="1" applyFill="1"/>
    <xf numFmtId="1" fontId="44" fillId="3" borderId="5" xfId="5" applyNumberFormat="1" applyFont="1" applyFill="1" applyBorder="1" applyAlignment="1">
      <alignment horizontal="center"/>
    </xf>
    <xf numFmtId="1" fontId="44" fillId="3" borderId="6" xfId="5" applyNumberFormat="1" applyFont="1" applyFill="1" applyBorder="1" applyAlignment="1">
      <alignment horizontal="center"/>
    </xf>
    <xf numFmtId="1" fontId="44" fillId="3" borderId="7" xfId="5" applyNumberFormat="1" applyFont="1" applyFill="1" applyBorder="1" applyAlignment="1">
      <alignment horizontal="center"/>
    </xf>
    <xf numFmtId="167" fontId="46" fillId="5" borderId="2" xfId="13" applyNumberFormat="1" applyFont="1" applyFill="1" applyBorder="1" applyAlignment="1">
      <alignment vertical="center"/>
    </xf>
    <xf numFmtId="167" fontId="46" fillId="5" borderId="3" xfId="13" applyNumberFormat="1" applyFont="1" applyFill="1" applyBorder="1" applyAlignment="1">
      <alignment vertical="center"/>
    </xf>
    <xf numFmtId="167" fontId="46" fillId="5" borderId="11" xfId="13" applyNumberFormat="1" applyFont="1" applyFill="1" applyBorder="1" applyAlignment="1">
      <alignment vertical="center"/>
    </xf>
    <xf numFmtId="0" fontId="47" fillId="5" borderId="10" xfId="0" applyFont="1" applyFill="1" applyBorder="1"/>
    <xf numFmtId="167" fontId="46" fillId="5" borderId="9" xfId="13" applyNumberFormat="1" applyFont="1" applyFill="1" applyBorder="1" applyAlignment="1">
      <alignment vertical="center"/>
    </xf>
    <xf numFmtId="167" fontId="46" fillId="5" borderId="10" xfId="13" applyNumberFormat="1" applyFont="1" applyFill="1" applyBorder="1" applyAlignment="1">
      <alignment vertical="center"/>
    </xf>
    <xf numFmtId="167" fontId="46" fillId="5" borderId="0" xfId="13" applyNumberFormat="1" applyFont="1" applyFill="1" applyBorder="1" applyAlignment="1">
      <alignment vertical="center"/>
    </xf>
    <xf numFmtId="0" fontId="48" fillId="5" borderId="9" xfId="13" applyNumberFormat="1" applyFont="1" applyFill="1" applyBorder="1" applyAlignment="1">
      <alignment horizontal="left" vertical="center"/>
    </xf>
    <xf numFmtId="0" fontId="43" fillId="5" borderId="9" xfId="13" applyNumberFormat="1" applyFont="1" applyFill="1" applyBorder="1" applyAlignment="1">
      <alignment horizontal="left" vertical="center"/>
    </xf>
    <xf numFmtId="167" fontId="43" fillId="5" borderId="9" xfId="13" applyNumberFormat="1" applyFont="1" applyFill="1" applyBorder="1" applyAlignment="1">
      <alignment vertical="center"/>
    </xf>
    <xf numFmtId="167" fontId="43" fillId="5" borderId="0" xfId="13" applyNumberFormat="1" applyFont="1" applyFill="1" applyBorder="1" applyAlignment="1">
      <alignment vertical="center"/>
    </xf>
    <xf numFmtId="167" fontId="43" fillId="5" borderId="10" xfId="13" applyNumberFormat="1" applyFont="1" applyFill="1" applyBorder="1" applyAlignment="1">
      <alignment vertical="center"/>
    </xf>
    <xf numFmtId="0" fontId="48" fillId="5" borderId="5" xfId="13" applyNumberFormat="1" applyFont="1" applyFill="1" applyBorder="1" applyAlignment="1">
      <alignment horizontal="left" vertical="center"/>
    </xf>
    <xf numFmtId="167" fontId="43" fillId="5" borderId="5" xfId="13" applyNumberFormat="1" applyFont="1" applyFill="1" applyBorder="1" applyAlignment="1">
      <alignment vertical="center"/>
    </xf>
    <xf numFmtId="167" fontId="43" fillId="5" borderId="6" xfId="13" applyNumberFormat="1" applyFont="1" applyFill="1" applyBorder="1" applyAlignment="1">
      <alignment vertical="center"/>
    </xf>
    <xf numFmtId="167" fontId="43" fillId="5" borderId="7" xfId="13" applyNumberFormat="1" applyFont="1" applyFill="1" applyBorder="1" applyAlignment="1">
      <alignment vertical="center"/>
    </xf>
    <xf numFmtId="165" fontId="46" fillId="5" borderId="0" xfId="2" applyNumberFormat="1" applyFont="1" applyFill="1" applyBorder="1" applyAlignment="1">
      <alignment horizontal="center" vertical="center" wrapText="1"/>
    </xf>
    <xf numFmtId="0" fontId="43" fillId="5" borderId="14" xfId="13" applyNumberFormat="1" applyFont="1" applyFill="1" applyBorder="1" applyAlignment="1">
      <alignment horizontal="left" vertical="center"/>
    </xf>
    <xf numFmtId="10" fontId="43" fillId="5" borderId="14" xfId="2" applyNumberFormat="1" applyFont="1" applyFill="1" applyBorder="1" applyAlignment="1">
      <alignment vertical="center"/>
    </xf>
    <xf numFmtId="10" fontId="43" fillId="5" borderId="13" xfId="2" applyNumberFormat="1" applyFont="1" applyFill="1" applyBorder="1" applyAlignment="1">
      <alignment vertical="center"/>
    </xf>
    <xf numFmtId="10" fontId="43" fillId="5" borderId="15" xfId="2" applyNumberFormat="1" applyFont="1" applyFill="1" applyBorder="1" applyAlignment="1">
      <alignment vertical="center"/>
    </xf>
    <xf numFmtId="0" fontId="49" fillId="3" borderId="0" xfId="0" applyFont="1" applyFill="1"/>
    <xf numFmtId="0" fontId="49" fillId="3" borderId="10" xfId="0" applyFont="1" applyFill="1" applyBorder="1"/>
    <xf numFmtId="0" fontId="47" fillId="0" borderId="0" xfId="0" applyFont="1"/>
    <xf numFmtId="0" fontId="46" fillId="4" borderId="0" xfId="0" applyFont="1" applyFill="1" applyAlignment="1">
      <alignment horizontal="centerContinuous"/>
    </xf>
    <xf numFmtId="0" fontId="44" fillId="3" borderId="5" xfId="0" applyFont="1" applyFill="1" applyBorder="1" applyAlignment="1">
      <alignment horizontal="center"/>
    </xf>
    <xf numFmtId="0" fontId="44" fillId="3" borderId="6" xfId="0" applyFont="1" applyFill="1" applyBorder="1" applyAlignment="1">
      <alignment horizontal="center"/>
    </xf>
    <xf numFmtId="0" fontId="44" fillId="3" borderId="7" xfId="0" applyFont="1" applyFill="1" applyBorder="1" applyAlignment="1">
      <alignment horizontal="center"/>
    </xf>
    <xf numFmtId="0" fontId="46" fillId="4" borderId="0" xfId="0" applyFont="1" applyFill="1"/>
    <xf numFmtId="0" fontId="46" fillId="0" borderId="2" xfId="0" applyFont="1" applyBorder="1" applyAlignment="1">
      <alignment horizontal="center"/>
    </xf>
    <xf numFmtId="0" fontId="46" fillId="0" borderId="3" xfId="0" applyFont="1" applyBorder="1" applyAlignment="1">
      <alignment horizontal="center"/>
    </xf>
    <xf numFmtId="0" fontId="46" fillId="0" borderId="11" xfId="0" applyFont="1" applyBorder="1" applyAlignment="1">
      <alignment horizontal="center"/>
    </xf>
    <xf numFmtId="0" fontId="43" fillId="2" borderId="1" xfId="0" applyFont="1" applyFill="1" applyBorder="1"/>
    <xf numFmtId="0" fontId="46" fillId="2" borderId="2" xfId="0" applyFont="1" applyFill="1" applyBorder="1" applyAlignment="1">
      <alignment horizontal="center"/>
    </xf>
    <xf numFmtId="0" fontId="46" fillId="2" borderId="3" xfId="0" applyFont="1" applyFill="1" applyBorder="1" applyAlignment="1">
      <alignment horizontal="center"/>
    </xf>
    <xf numFmtId="0" fontId="46" fillId="2" borderId="11" xfId="0" applyFont="1" applyFill="1" applyBorder="1" applyAlignment="1">
      <alignment horizontal="center"/>
    </xf>
    <xf numFmtId="0" fontId="43" fillId="0" borderId="9" xfId="0" applyFont="1" applyBorder="1"/>
    <xf numFmtId="3" fontId="46" fillId="0" borderId="9" xfId="0" applyNumberFormat="1" applyFont="1" applyBorder="1" applyAlignment="1">
      <alignment horizontal="center"/>
    </xf>
    <xf numFmtId="3" fontId="46" fillId="0" borderId="0" xfId="0" applyNumberFormat="1" applyFont="1" applyAlignment="1">
      <alignment horizontal="center"/>
    </xf>
    <xf numFmtId="3" fontId="46" fillId="0" borderId="10" xfId="0" applyNumberFormat="1" applyFont="1" applyBorder="1" applyAlignment="1">
      <alignment horizontal="center"/>
    </xf>
    <xf numFmtId="165" fontId="46" fillId="0" borderId="9" xfId="0" applyNumberFormat="1" applyFont="1" applyBorder="1" applyAlignment="1">
      <alignment horizontal="center"/>
    </xf>
    <xf numFmtId="165" fontId="46" fillId="0" borderId="10" xfId="0" applyNumberFormat="1" applyFont="1" applyBorder="1" applyAlignment="1">
      <alignment horizontal="center"/>
    </xf>
    <xf numFmtId="0" fontId="46" fillId="2" borderId="8" xfId="0" applyFont="1" applyFill="1" applyBorder="1"/>
    <xf numFmtId="0" fontId="46" fillId="0" borderId="9" xfId="0" applyFont="1" applyBorder="1" applyAlignment="1">
      <alignment horizontal="center"/>
    </xf>
    <xf numFmtId="0" fontId="46" fillId="0" borderId="0" xfId="0" applyFont="1" applyAlignment="1">
      <alignment horizontal="center"/>
    </xf>
    <xf numFmtId="0" fontId="46" fillId="0" borderId="10" xfId="0" applyFont="1" applyBorder="1" applyAlignment="1">
      <alignment horizontal="center"/>
    </xf>
    <xf numFmtId="0" fontId="46" fillId="0" borderId="9" xfId="0" applyFont="1" applyBorder="1"/>
    <xf numFmtId="165" fontId="46" fillId="0" borderId="0" xfId="0" applyNumberFormat="1" applyFont="1" applyAlignment="1">
      <alignment horizontal="center"/>
    </xf>
    <xf numFmtId="3" fontId="43" fillId="0" borderId="9" xfId="0" applyNumberFormat="1" applyFont="1" applyBorder="1" applyAlignment="1">
      <alignment horizontal="center"/>
    </xf>
    <xf numFmtId="3" fontId="43" fillId="0" borderId="0" xfId="0" applyNumberFormat="1" applyFont="1" applyAlignment="1">
      <alignment horizontal="center"/>
    </xf>
    <xf numFmtId="3" fontId="43" fillId="0" borderId="10" xfId="0" applyNumberFormat="1" applyFont="1" applyBorder="1" applyAlignment="1">
      <alignment horizontal="center"/>
    </xf>
    <xf numFmtId="165" fontId="43" fillId="0" borderId="9" xfId="0" applyNumberFormat="1" applyFont="1" applyBorder="1" applyAlignment="1">
      <alignment horizontal="center"/>
    </xf>
    <xf numFmtId="165" fontId="43" fillId="0" borderId="10" xfId="0" applyNumberFormat="1" applyFont="1" applyBorder="1" applyAlignment="1">
      <alignment horizontal="center"/>
    </xf>
    <xf numFmtId="0" fontId="43" fillId="0" borderId="9" xfId="0" applyFont="1" applyBorder="1" applyAlignment="1">
      <alignment horizontal="center"/>
    </xf>
    <xf numFmtId="0" fontId="43" fillId="0" borderId="0" xfId="0" applyFont="1" applyAlignment="1">
      <alignment horizontal="center"/>
    </xf>
    <xf numFmtId="0" fontId="43" fillId="0" borderId="10" xfId="0" applyFont="1" applyBorder="1" applyAlignment="1">
      <alignment horizontal="center"/>
    </xf>
    <xf numFmtId="0" fontId="46" fillId="0" borderId="8" xfId="0" applyFont="1" applyBorder="1"/>
    <xf numFmtId="0" fontId="46" fillId="0" borderId="8" xfId="0" applyFont="1" applyBorder="1" applyAlignment="1">
      <alignment horizontal="left"/>
    </xf>
    <xf numFmtId="0" fontId="43" fillId="0" borderId="8" xfId="0" applyFont="1" applyBorder="1"/>
    <xf numFmtId="0" fontId="46" fillId="2" borderId="9" xfId="0" applyFont="1" applyFill="1" applyBorder="1"/>
    <xf numFmtId="0" fontId="46" fillId="2" borderId="0" xfId="0" applyFont="1" applyFill="1"/>
    <xf numFmtId="0" fontId="46" fillId="2" borderId="10" xfId="0" applyFont="1" applyFill="1" applyBorder="1"/>
    <xf numFmtId="0" fontId="46" fillId="0" borderId="0" xfId="0" applyFont="1"/>
    <xf numFmtId="0" fontId="47" fillId="0" borderId="10" xfId="0" applyFont="1" applyBorder="1"/>
    <xf numFmtId="0" fontId="43" fillId="0" borderId="8" xfId="0" applyFont="1" applyBorder="1" applyAlignment="1">
      <alignment horizontal="left"/>
    </xf>
    <xf numFmtId="0" fontId="46" fillId="0" borderId="10" xfId="0" applyFont="1" applyBorder="1"/>
    <xf numFmtId="0" fontId="46" fillId="2" borderId="8" xfId="0" applyFont="1" applyFill="1" applyBorder="1" applyAlignment="1">
      <alignment horizontal="left"/>
    </xf>
    <xf numFmtId="0" fontId="47" fillId="0" borderId="9" xfId="0" applyFont="1" applyBorder="1"/>
    <xf numFmtId="3" fontId="47" fillId="0" borderId="0" xfId="0" applyNumberFormat="1" applyFont="1"/>
    <xf numFmtId="165" fontId="47" fillId="0" borderId="9" xfId="0" applyNumberFormat="1" applyFont="1" applyBorder="1"/>
    <xf numFmtId="165" fontId="47" fillId="0" borderId="10" xfId="0" applyNumberFormat="1" applyFont="1" applyBorder="1"/>
    <xf numFmtId="0" fontId="46" fillId="0" borderId="4" xfId="0" applyFont="1" applyBorder="1"/>
    <xf numFmtId="3" fontId="46" fillId="2" borderId="5" xfId="0" applyNumberFormat="1" applyFont="1" applyFill="1" applyBorder="1" applyAlignment="1">
      <alignment horizontal="center"/>
    </xf>
    <xf numFmtId="3" fontId="46" fillId="2" borderId="6" xfId="0" applyNumberFormat="1" applyFont="1" applyFill="1" applyBorder="1" applyAlignment="1">
      <alignment horizontal="center"/>
    </xf>
    <xf numFmtId="3" fontId="46" fillId="2" borderId="7" xfId="0" applyNumberFormat="1" applyFont="1" applyFill="1" applyBorder="1" applyAlignment="1">
      <alignment horizontal="center"/>
    </xf>
    <xf numFmtId="0" fontId="46" fillId="0" borderId="3" xfId="0" applyFont="1" applyBorder="1" applyAlignment="1">
      <alignment horizontal="left"/>
    </xf>
    <xf numFmtId="10" fontId="46" fillId="0" borderId="3" xfId="0" applyNumberFormat="1" applyFont="1" applyBorder="1" applyAlignment="1">
      <alignment horizontal="center"/>
    </xf>
    <xf numFmtId="10" fontId="46" fillId="0" borderId="0" xfId="0" applyNumberFormat="1" applyFont="1" applyAlignment="1">
      <alignment horizontal="center"/>
    </xf>
    <xf numFmtId="0" fontId="43" fillId="2" borderId="9" xfId="0" applyFont="1" applyFill="1" applyBorder="1"/>
    <xf numFmtId="0" fontId="43" fillId="2" borderId="10" xfId="0" applyFont="1" applyFill="1" applyBorder="1"/>
    <xf numFmtId="0" fontId="46" fillId="0" borderId="9" xfId="0" applyFont="1" applyBorder="1" applyAlignment="1">
      <alignment horizontal="center" vertical="center"/>
    </xf>
    <xf numFmtId="0" fontId="46" fillId="0" borderId="0" xfId="0" applyFont="1" applyAlignment="1">
      <alignment horizontal="center" vertical="center"/>
    </xf>
    <xf numFmtId="0" fontId="46" fillId="0" borderId="10" xfId="0" applyFont="1" applyBorder="1" applyAlignment="1">
      <alignment horizontal="center" vertical="center"/>
    </xf>
    <xf numFmtId="3" fontId="43" fillId="0" borderId="5" xfId="0" applyNumberFormat="1" applyFont="1" applyBorder="1" applyAlignment="1">
      <alignment horizontal="center"/>
    </xf>
    <xf numFmtId="3" fontId="43" fillId="0" borderId="6" xfId="0" applyNumberFormat="1" applyFont="1" applyBorder="1" applyAlignment="1">
      <alignment horizontal="center"/>
    </xf>
    <xf numFmtId="3" fontId="43" fillId="0" borderId="7" xfId="0" applyNumberFormat="1" applyFont="1" applyBorder="1" applyAlignment="1">
      <alignment horizontal="center"/>
    </xf>
    <xf numFmtId="165" fontId="43" fillId="0" borderId="5" xfId="0" applyNumberFormat="1" applyFont="1" applyBorder="1" applyAlignment="1">
      <alignment horizontal="center"/>
    </xf>
    <xf numFmtId="165" fontId="43" fillId="0" borderId="7" xfId="0" applyNumberFormat="1" applyFont="1" applyBorder="1" applyAlignment="1">
      <alignment horizontal="center"/>
    </xf>
    <xf numFmtId="0" fontId="44" fillId="4" borderId="0" xfId="0" applyFont="1" applyFill="1" applyAlignment="1">
      <alignment vertical="center"/>
    </xf>
    <xf numFmtId="0" fontId="49" fillId="4" borderId="0" xfId="0" applyFont="1" applyFill="1" applyAlignment="1">
      <alignment vertical="center"/>
    </xf>
    <xf numFmtId="17" fontId="44" fillId="4" borderId="5" xfId="0" quotePrefix="1" applyNumberFormat="1" applyFont="1" applyFill="1" applyBorder="1" applyAlignment="1">
      <alignment horizontal="center"/>
    </xf>
    <xf numFmtId="17" fontId="44" fillId="4" borderId="6" xfId="0" quotePrefix="1" applyNumberFormat="1" applyFont="1" applyFill="1" applyBorder="1" applyAlignment="1">
      <alignment horizontal="center"/>
    </xf>
    <xf numFmtId="17" fontId="44" fillId="4" borderId="7" xfId="0" quotePrefix="1" applyNumberFormat="1" applyFont="1" applyFill="1" applyBorder="1" applyAlignment="1">
      <alignment horizontal="center"/>
    </xf>
    <xf numFmtId="0" fontId="44" fillId="4" borderId="5" xfId="0" applyFont="1" applyFill="1" applyBorder="1" applyAlignment="1">
      <alignment horizontal="center"/>
    </xf>
    <xf numFmtId="0" fontId="44" fillId="4" borderId="7" xfId="0" applyFont="1" applyFill="1" applyBorder="1" applyAlignment="1">
      <alignment horizontal="center"/>
    </xf>
    <xf numFmtId="0" fontId="43" fillId="2" borderId="1" xfId="0" applyFont="1" applyFill="1" applyBorder="1" applyAlignment="1">
      <alignment horizontal="left"/>
    </xf>
    <xf numFmtId="0" fontId="46" fillId="2" borderId="2" xfId="0" applyFont="1" applyFill="1" applyBorder="1" applyAlignment="1">
      <alignment horizontal="center" vertical="center"/>
    </xf>
    <xf numFmtId="0" fontId="43" fillId="2" borderId="3" xfId="0" applyFont="1" applyFill="1" applyBorder="1" applyAlignment="1">
      <alignment horizontal="center" vertical="center"/>
    </xf>
    <xf numFmtId="0" fontId="43" fillId="2" borderId="11" xfId="0" applyFont="1" applyFill="1" applyBorder="1" applyAlignment="1">
      <alignment horizontal="center" vertical="center"/>
    </xf>
    <xf numFmtId="0" fontId="46" fillId="2" borderId="8" xfId="0" applyFont="1" applyFill="1" applyBorder="1" applyAlignment="1">
      <alignment horizontal="left" vertical="center"/>
    </xf>
    <xf numFmtId="3" fontId="46" fillId="0" borderId="9" xfId="0" applyNumberFormat="1" applyFont="1" applyBorder="1" applyAlignment="1">
      <alignment horizontal="center" vertical="center"/>
    </xf>
    <xf numFmtId="3" fontId="46" fillId="2" borderId="0" xfId="0" applyNumberFormat="1" applyFont="1" applyFill="1" applyAlignment="1">
      <alignment horizontal="center" vertical="center"/>
    </xf>
    <xf numFmtId="3" fontId="46" fillId="2" borderId="10" xfId="0" applyNumberFormat="1" applyFont="1" applyFill="1" applyBorder="1" applyAlignment="1">
      <alignment horizontal="center" vertical="center"/>
    </xf>
    <xf numFmtId="165" fontId="46" fillId="2" borderId="0" xfId="0" applyNumberFormat="1" applyFont="1" applyFill="1" applyAlignment="1">
      <alignment horizontal="center" vertical="center"/>
    </xf>
    <xf numFmtId="165" fontId="46" fillId="2" borderId="10" xfId="0" applyNumberFormat="1" applyFont="1" applyFill="1" applyBorder="1" applyAlignment="1">
      <alignment horizontal="center" vertical="center"/>
    </xf>
    <xf numFmtId="0" fontId="43" fillId="2" borderId="8" xfId="0" applyFont="1" applyFill="1" applyBorder="1"/>
    <xf numFmtId="3" fontId="43" fillId="2" borderId="0" xfId="0" applyNumberFormat="1" applyFont="1" applyFill="1" applyAlignment="1">
      <alignment horizontal="center" vertical="center"/>
    </xf>
    <xf numFmtId="3" fontId="43" fillId="2" borderId="10" xfId="0" applyNumberFormat="1" applyFont="1" applyFill="1" applyBorder="1" applyAlignment="1">
      <alignment horizontal="center" vertical="center"/>
    </xf>
    <xf numFmtId="165" fontId="43" fillId="2" borderId="0" xfId="0" applyNumberFormat="1" applyFont="1" applyFill="1" applyAlignment="1">
      <alignment horizontal="center" vertical="center"/>
    </xf>
    <xf numFmtId="165" fontId="43" fillId="2" borderId="10" xfId="0" applyNumberFormat="1" applyFont="1" applyFill="1" applyBorder="1" applyAlignment="1">
      <alignment horizontal="center" vertical="center"/>
    </xf>
    <xf numFmtId="0" fontId="46" fillId="2" borderId="8" xfId="0" applyFont="1" applyFill="1" applyBorder="1" applyAlignment="1">
      <alignment horizontal="left" indent="1"/>
    </xf>
    <xf numFmtId="3" fontId="46" fillId="2" borderId="9" xfId="0" applyNumberFormat="1" applyFont="1" applyFill="1" applyBorder="1" applyAlignment="1">
      <alignment horizontal="center" vertical="center"/>
    </xf>
    <xf numFmtId="0" fontId="43" fillId="2" borderId="8" xfId="0" applyFont="1" applyFill="1" applyBorder="1" applyAlignment="1">
      <alignment horizontal="left"/>
    </xf>
    <xf numFmtId="3" fontId="43" fillId="0" borderId="9" xfId="0" applyNumberFormat="1" applyFont="1" applyBorder="1" applyAlignment="1">
      <alignment horizontal="center" vertical="center"/>
    </xf>
    <xf numFmtId="3" fontId="43" fillId="0" borderId="10" xfId="0" applyNumberFormat="1" applyFont="1" applyBorder="1" applyAlignment="1">
      <alignment horizontal="center" vertical="center"/>
    </xf>
    <xf numFmtId="3" fontId="46" fillId="0" borderId="10" xfId="0" applyNumberFormat="1" applyFont="1" applyBorder="1" applyAlignment="1">
      <alignment horizontal="center" vertical="center"/>
    </xf>
    <xf numFmtId="0" fontId="43" fillId="2" borderId="8" xfId="0" applyFont="1" applyFill="1" applyBorder="1" applyAlignment="1">
      <alignment horizontal="center"/>
    </xf>
    <xf numFmtId="0" fontId="43" fillId="0" borderId="9" xfId="0" applyFont="1" applyBorder="1" applyAlignment="1">
      <alignment horizontal="center" vertical="center"/>
    </xf>
    <xf numFmtId="0" fontId="43" fillId="2" borderId="0" xfId="0" applyFont="1" applyFill="1" applyAlignment="1">
      <alignment horizontal="center" vertical="center"/>
    </xf>
    <xf numFmtId="0" fontId="43" fillId="0" borderId="10" xfId="0" applyFont="1" applyBorder="1" applyAlignment="1">
      <alignment horizontal="center" vertical="center"/>
    </xf>
    <xf numFmtId="0" fontId="43" fillId="2" borderId="8" xfId="0" applyFont="1" applyFill="1" applyBorder="1" applyAlignment="1">
      <alignment vertical="center"/>
    </xf>
    <xf numFmtId="0" fontId="43" fillId="2" borderId="10" xfId="0" applyFont="1" applyFill="1" applyBorder="1" applyAlignment="1">
      <alignment horizontal="center" vertical="center"/>
    </xf>
    <xf numFmtId="0" fontId="43" fillId="2" borderId="4" xfId="0" applyFont="1" applyFill="1" applyBorder="1" applyAlignment="1">
      <alignment horizontal="left"/>
    </xf>
    <xf numFmtId="3" fontId="43" fillId="0" borderId="5" xfId="0" applyNumberFormat="1" applyFont="1" applyBorder="1" applyAlignment="1">
      <alignment horizontal="center" vertical="center"/>
    </xf>
    <xf numFmtId="3" fontId="43" fillId="2" borderId="6" xfId="0" applyNumberFormat="1" applyFont="1" applyFill="1" applyBorder="1" applyAlignment="1">
      <alignment horizontal="center" vertical="center"/>
    </xf>
    <xf numFmtId="3" fontId="43" fillId="2" borderId="7" xfId="0" applyNumberFormat="1" applyFont="1" applyFill="1" applyBorder="1" applyAlignment="1">
      <alignment horizontal="center" vertical="center"/>
    </xf>
    <xf numFmtId="165" fontId="43" fillId="2" borderId="6" xfId="0" applyNumberFormat="1" applyFont="1" applyFill="1" applyBorder="1" applyAlignment="1">
      <alignment horizontal="center" vertical="center"/>
    </xf>
    <xf numFmtId="165" fontId="43" fillId="2" borderId="7" xfId="0" applyNumberFormat="1" applyFont="1" applyFill="1" applyBorder="1" applyAlignment="1">
      <alignment horizontal="center" vertical="center"/>
    </xf>
    <xf numFmtId="0" fontId="46" fillId="2" borderId="0" xfId="0" applyFont="1" applyFill="1" applyAlignment="1">
      <alignment vertical="center"/>
    </xf>
    <xf numFmtId="0" fontId="46" fillId="2" borderId="0" xfId="0" applyFont="1" applyFill="1" applyAlignment="1">
      <alignment horizontal="center" vertical="center"/>
    </xf>
    <xf numFmtId="0" fontId="43" fillId="2" borderId="0" xfId="0" applyFont="1" applyFill="1" applyAlignment="1">
      <alignment vertical="center"/>
    </xf>
    <xf numFmtId="0" fontId="46" fillId="2" borderId="2" xfId="0" applyFont="1" applyFill="1" applyBorder="1" applyAlignment="1">
      <alignment vertical="center"/>
    </xf>
    <xf numFmtId="165" fontId="46" fillId="2" borderId="3" xfId="0" applyNumberFormat="1" applyFont="1" applyFill="1" applyBorder="1" applyAlignment="1">
      <alignment horizontal="center" vertical="center"/>
    </xf>
    <xf numFmtId="165" fontId="46" fillId="2" borderId="11" xfId="0" applyNumberFormat="1" applyFont="1" applyFill="1" applyBorder="1" applyAlignment="1">
      <alignment horizontal="center" vertical="center"/>
    </xf>
    <xf numFmtId="0" fontId="46" fillId="2" borderId="9" xfId="0" applyFont="1" applyFill="1" applyBorder="1" applyAlignment="1">
      <alignment vertical="center"/>
    </xf>
    <xf numFmtId="0" fontId="43" fillId="2" borderId="9" xfId="0" applyFont="1" applyFill="1" applyBorder="1" applyAlignment="1">
      <alignment vertical="center"/>
    </xf>
    <xf numFmtId="3" fontId="43" fillId="2" borderId="9" xfId="0" applyNumberFormat="1" applyFont="1" applyFill="1" applyBorder="1" applyAlignment="1">
      <alignment horizontal="center" vertical="center"/>
    </xf>
    <xf numFmtId="0" fontId="46" fillId="2" borderId="9" xfId="0" applyFont="1" applyFill="1" applyBorder="1" applyAlignment="1">
      <alignment horizontal="center" vertical="center"/>
    </xf>
    <xf numFmtId="0" fontId="46" fillId="2" borderId="10" xfId="0" applyFont="1" applyFill="1" applyBorder="1" applyAlignment="1">
      <alignment horizontal="center" vertical="center"/>
    </xf>
    <xf numFmtId="0" fontId="43" fillId="2" borderId="5" xfId="0" applyFont="1" applyFill="1" applyBorder="1" applyAlignment="1">
      <alignment vertical="center"/>
    </xf>
    <xf numFmtId="3" fontId="43" fillId="2" borderId="5" xfId="0" applyNumberFormat="1" applyFont="1" applyFill="1" applyBorder="1" applyAlignment="1">
      <alignment horizontal="center" vertical="center"/>
    </xf>
    <xf numFmtId="0" fontId="46" fillId="0" borderId="2" xfId="0" applyFont="1" applyBorder="1" applyAlignment="1">
      <alignment vertical="center"/>
    </xf>
    <xf numFmtId="0" fontId="46" fillId="0" borderId="2" xfId="0" applyFont="1" applyBorder="1" applyAlignment="1">
      <alignment horizontal="center" vertical="center"/>
    </xf>
    <xf numFmtId="0" fontId="46" fillId="0" borderId="11" xfId="0" applyFont="1" applyBorder="1" applyAlignment="1">
      <alignment horizontal="center" vertical="center"/>
    </xf>
    <xf numFmtId="0" fontId="46" fillId="2" borderId="9" xfId="0" applyFont="1" applyFill="1" applyBorder="1" applyAlignment="1">
      <alignment horizontal="left" vertical="center"/>
    </xf>
    <xf numFmtId="10" fontId="46" fillId="2" borderId="9" xfId="0" applyNumberFormat="1" applyFont="1" applyFill="1" applyBorder="1" applyAlignment="1">
      <alignment horizontal="right" vertical="center"/>
    </xf>
    <xf numFmtId="10" fontId="46" fillId="2" borderId="0" xfId="0" applyNumberFormat="1" applyFont="1" applyFill="1" applyAlignment="1">
      <alignment horizontal="right" vertical="center"/>
    </xf>
    <xf numFmtId="10" fontId="46" fillId="2" borderId="10" xfId="0" applyNumberFormat="1" applyFont="1" applyFill="1" applyBorder="1" applyAlignment="1">
      <alignment horizontal="right" vertical="center"/>
    </xf>
    <xf numFmtId="0" fontId="46" fillId="2" borderId="9" xfId="0" applyFont="1" applyFill="1" applyBorder="1" applyAlignment="1">
      <alignment horizontal="right" vertical="center"/>
    </xf>
    <xf numFmtId="0" fontId="46" fillId="2" borderId="0" xfId="0" applyFont="1" applyFill="1" applyAlignment="1">
      <alignment horizontal="right" vertical="center"/>
    </xf>
    <xf numFmtId="0" fontId="46" fillId="2" borderId="10" xfId="0" applyFont="1" applyFill="1" applyBorder="1" applyAlignment="1">
      <alignment horizontal="right" vertical="center"/>
    </xf>
    <xf numFmtId="0" fontId="46" fillId="2" borderId="5" xfId="0" applyFont="1" applyFill="1" applyBorder="1" applyAlignment="1">
      <alignment vertical="center"/>
    </xf>
    <xf numFmtId="3" fontId="46" fillId="2" borderId="5" xfId="0" applyNumberFormat="1" applyFont="1" applyFill="1" applyBorder="1" applyAlignment="1">
      <alignment horizontal="right" vertical="center"/>
    </xf>
    <xf numFmtId="3" fontId="46" fillId="2" borderId="6" xfId="0" applyNumberFormat="1" applyFont="1" applyFill="1" applyBorder="1" applyAlignment="1">
      <alignment horizontal="right" vertical="center"/>
    </xf>
    <xf numFmtId="3" fontId="46" fillId="2" borderId="7" xfId="0" applyNumberFormat="1" applyFont="1" applyFill="1" applyBorder="1" applyAlignment="1">
      <alignment horizontal="right" vertical="center"/>
    </xf>
    <xf numFmtId="0" fontId="46" fillId="2" borderId="5" xfId="0" applyFont="1" applyFill="1" applyBorder="1" applyAlignment="1">
      <alignment horizontal="center" vertical="center"/>
    </xf>
    <xf numFmtId="0" fontId="46" fillId="2" borderId="7" xfId="0" applyFont="1" applyFill="1" applyBorder="1" applyAlignment="1">
      <alignment horizontal="center" vertical="center"/>
    </xf>
    <xf numFmtId="0" fontId="51" fillId="3" borderId="0" xfId="1" applyFont="1" applyFill="1" applyBorder="1"/>
    <xf numFmtId="0" fontId="44" fillId="3" borderId="0" xfId="0" applyFont="1" applyFill="1" applyAlignment="1">
      <alignment horizontal="center"/>
    </xf>
    <xf numFmtId="0" fontId="49" fillId="0" borderId="0" xfId="0" applyFont="1"/>
    <xf numFmtId="0" fontId="49" fillId="4" borderId="0" xfId="0" applyFont="1" applyFill="1" applyAlignment="1">
      <alignment horizontal="centerContinuous"/>
    </xf>
    <xf numFmtId="0" fontId="49" fillId="4" borderId="6" xfId="0" applyFont="1" applyFill="1" applyBorder="1"/>
    <xf numFmtId="0" fontId="44" fillId="4" borderId="5" xfId="0" applyFont="1" applyFill="1" applyBorder="1" applyAlignment="1">
      <alignment horizontal="center" vertical="center"/>
    </xf>
    <xf numFmtId="0" fontId="44" fillId="4" borderId="7" xfId="0" applyFont="1" applyFill="1" applyBorder="1" applyAlignment="1">
      <alignment horizontal="center" vertical="center"/>
    </xf>
    <xf numFmtId="10" fontId="46" fillId="0" borderId="9" xfId="0" applyNumberFormat="1" applyFont="1" applyBorder="1" applyAlignment="1">
      <alignment horizontal="center"/>
    </xf>
    <xf numFmtId="10" fontId="46" fillId="0" borderId="10" xfId="0" applyNumberFormat="1" applyFont="1" applyBorder="1" applyAlignment="1">
      <alignment horizontal="center"/>
    </xf>
    <xf numFmtId="165" fontId="46" fillId="2" borderId="0" xfId="0" applyNumberFormat="1" applyFont="1" applyFill="1" applyAlignment="1">
      <alignment horizontal="center"/>
    </xf>
    <xf numFmtId="165" fontId="46" fillId="2" borderId="10" xfId="0" applyNumberFormat="1" applyFont="1" applyFill="1" applyBorder="1" applyAlignment="1">
      <alignment horizontal="center"/>
    </xf>
    <xf numFmtId="165" fontId="43" fillId="0" borderId="0" xfId="0" applyNumberFormat="1" applyFont="1" applyAlignment="1">
      <alignment horizontal="center"/>
    </xf>
    <xf numFmtId="165" fontId="43" fillId="2" borderId="0" xfId="0" applyNumberFormat="1" applyFont="1" applyFill="1" applyAlignment="1">
      <alignment horizontal="center"/>
    </xf>
    <xf numFmtId="165" fontId="43" fillId="2" borderId="10" xfId="0" applyNumberFormat="1" applyFont="1" applyFill="1" applyBorder="1" applyAlignment="1">
      <alignment horizontal="center"/>
    </xf>
    <xf numFmtId="0" fontId="46" fillId="2" borderId="4" xfId="0" applyFont="1" applyFill="1" applyBorder="1" applyAlignment="1">
      <alignment horizontal="left"/>
    </xf>
    <xf numFmtId="10" fontId="46" fillId="0" borderId="5" xfId="0" applyNumberFormat="1" applyFont="1" applyBorder="1" applyAlignment="1">
      <alignment horizontal="center"/>
    </xf>
    <xf numFmtId="10" fontId="46" fillId="0" borderId="6" xfId="0" applyNumberFormat="1" applyFont="1" applyBorder="1" applyAlignment="1">
      <alignment horizontal="center"/>
    </xf>
    <xf numFmtId="10" fontId="46" fillId="0" borderId="7" xfId="0" applyNumberFormat="1" applyFont="1" applyBorder="1" applyAlignment="1">
      <alignment horizontal="center"/>
    </xf>
    <xf numFmtId="0" fontId="46" fillId="2" borderId="0" xfId="0" applyFont="1" applyFill="1" applyAlignment="1">
      <alignment horizontal="center"/>
    </xf>
    <xf numFmtId="0" fontId="46" fillId="0" borderId="0" xfId="0" applyFont="1" applyAlignment="1">
      <alignment vertical="top"/>
    </xf>
    <xf numFmtId="0" fontId="43" fillId="0" borderId="0" xfId="0" applyFont="1"/>
    <xf numFmtId="0" fontId="43" fillId="0" borderId="10" xfId="0" applyFont="1" applyBorder="1"/>
    <xf numFmtId="3" fontId="46" fillId="0" borderId="5" xfId="0" applyNumberFormat="1" applyFont="1" applyBorder="1" applyAlignment="1">
      <alignment horizontal="center"/>
    </xf>
    <xf numFmtId="3" fontId="46" fillId="0" borderId="6" xfId="0" applyNumberFormat="1" applyFont="1" applyBorder="1" applyAlignment="1">
      <alignment horizontal="center"/>
    </xf>
    <xf numFmtId="3" fontId="46" fillId="0" borderId="7" xfId="0" applyNumberFormat="1" applyFont="1" applyBorder="1" applyAlignment="1">
      <alignment horizontal="center"/>
    </xf>
    <xf numFmtId="165" fontId="46" fillId="0" borderId="5" xfId="0" applyNumberFormat="1" applyFont="1" applyBorder="1" applyAlignment="1">
      <alignment horizontal="center"/>
    </xf>
    <xf numFmtId="165" fontId="46" fillId="0" borderId="7" xfId="0" applyNumberFormat="1" applyFont="1" applyBorder="1" applyAlignment="1">
      <alignment horizontal="center"/>
    </xf>
    <xf numFmtId="0" fontId="46" fillId="2" borderId="9" xfId="0" applyFont="1" applyFill="1" applyBorder="1" applyAlignment="1">
      <alignment horizontal="left"/>
    </xf>
    <xf numFmtId="0" fontId="46" fillId="2" borderId="18" xfId="0" applyFont="1" applyFill="1" applyBorder="1"/>
    <xf numFmtId="0" fontId="46" fillId="0" borderId="18" xfId="0" applyFont="1" applyBorder="1"/>
    <xf numFmtId="0" fontId="46" fillId="2" borderId="9" xfId="0" applyFont="1" applyFill="1" applyBorder="1" applyAlignment="1">
      <alignment horizontal="center"/>
    </xf>
    <xf numFmtId="0" fontId="46" fillId="2" borderId="10" xfId="0" applyFont="1" applyFill="1" applyBorder="1" applyAlignment="1">
      <alignment horizontal="center"/>
    </xf>
    <xf numFmtId="165" fontId="46" fillId="0" borderId="6" xfId="0" applyNumberFormat="1" applyFont="1" applyBorder="1" applyAlignment="1">
      <alignment horizontal="center"/>
    </xf>
    <xf numFmtId="0" fontId="49" fillId="4" borderId="0" xfId="0" applyFont="1" applyFill="1" applyAlignment="1">
      <alignment horizontal="center" vertical="center"/>
    </xf>
    <xf numFmtId="165" fontId="43" fillId="2" borderId="2" xfId="0" applyNumberFormat="1" applyFont="1" applyFill="1" applyBorder="1" applyAlignment="1">
      <alignment horizontal="center" vertical="center"/>
    </xf>
    <xf numFmtId="165" fontId="43" fillId="2" borderId="11" xfId="0" applyNumberFormat="1" applyFont="1" applyFill="1" applyBorder="1" applyAlignment="1">
      <alignment horizontal="center" vertical="center"/>
    </xf>
    <xf numFmtId="3" fontId="46" fillId="0" borderId="0" xfId="0" applyNumberFormat="1" applyFont="1" applyAlignment="1">
      <alignment horizontal="center" vertical="center"/>
    </xf>
    <xf numFmtId="165" fontId="46" fillId="2" borderId="9" xfId="0" applyNumberFormat="1" applyFont="1" applyFill="1" applyBorder="1" applyAlignment="1">
      <alignment horizontal="center" vertical="center"/>
    </xf>
    <xf numFmtId="3" fontId="43" fillId="0" borderId="0" xfId="0" applyNumberFormat="1" applyFont="1" applyAlignment="1">
      <alignment horizontal="center" vertical="center"/>
    </xf>
    <xf numFmtId="165" fontId="43" fillId="2" borderId="9" xfId="0" applyNumberFormat="1" applyFont="1" applyFill="1" applyBorder="1" applyAlignment="1">
      <alignment horizontal="center" vertical="center"/>
    </xf>
    <xf numFmtId="0" fontId="46" fillId="2" borderId="9" xfId="0" applyFont="1" applyFill="1" applyBorder="1" applyAlignment="1">
      <alignment horizontal="left" indent="1"/>
    </xf>
    <xf numFmtId="0" fontId="43" fillId="2" borderId="9" xfId="0" applyFont="1" applyFill="1" applyBorder="1" applyAlignment="1">
      <alignment horizontal="center" vertical="center"/>
    </xf>
    <xf numFmtId="0" fontId="43" fillId="2" borderId="5" xfId="0" applyFont="1" applyFill="1" applyBorder="1" applyAlignment="1">
      <alignment horizontal="left"/>
    </xf>
    <xf numFmtId="165" fontId="43" fillId="2" borderId="5" xfId="0" applyNumberFormat="1" applyFont="1" applyFill="1" applyBorder="1" applyAlignment="1">
      <alignment horizontal="center" vertical="center"/>
    </xf>
    <xf numFmtId="0" fontId="44" fillId="4" borderId="6" xfId="0" applyFont="1" applyFill="1" applyBorder="1" applyAlignment="1">
      <alignment horizontal="center"/>
    </xf>
    <xf numFmtId="0" fontId="44" fillId="4" borderId="9" xfId="0" applyFont="1" applyFill="1" applyBorder="1" applyAlignment="1">
      <alignment horizontal="center"/>
    </xf>
    <xf numFmtId="0" fontId="44" fillId="4" borderId="10" xfId="0" applyFont="1" applyFill="1" applyBorder="1" applyAlignment="1">
      <alignment horizontal="center"/>
    </xf>
    <xf numFmtId="3" fontId="46" fillId="2" borderId="2" xfId="0" applyNumberFormat="1" applyFont="1" applyFill="1" applyBorder="1" applyAlignment="1">
      <alignment vertical="center"/>
    </xf>
    <xf numFmtId="3" fontId="46" fillId="2" borderId="3" xfId="0" applyNumberFormat="1" applyFont="1" applyFill="1" applyBorder="1" applyAlignment="1">
      <alignment vertical="center"/>
    </xf>
    <xf numFmtId="3" fontId="46" fillId="2" borderId="11" xfId="0" applyNumberFormat="1" applyFont="1" applyFill="1" applyBorder="1" applyAlignment="1">
      <alignment vertical="center"/>
    </xf>
    <xf numFmtId="165" fontId="46" fillId="2" borderId="2" xfId="0" applyNumberFormat="1" applyFont="1" applyFill="1" applyBorder="1" applyAlignment="1">
      <alignment horizontal="center" vertical="center"/>
    </xf>
    <xf numFmtId="3" fontId="46" fillId="2" borderId="9" xfId="0" applyNumberFormat="1" applyFont="1" applyFill="1" applyBorder="1" applyAlignment="1">
      <alignment vertical="center"/>
    </xf>
    <xf numFmtId="3" fontId="46" fillId="2" borderId="0" xfId="0" applyNumberFormat="1" applyFont="1" applyFill="1" applyAlignment="1">
      <alignment vertical="center"/>
    </xf>
    <xf numFmtId="3" fontId="46" fillId="2" borderId="10" xfId="0" applyNumberFormat="1" applyFont="1" applyFill="1" applyBorder="1" applyAlignment="1">
      <alignment vertical="center"/>
    </xf>
    <xf numFmtId="3" fontId="43" fillId="2" borderId="9" xfId="0" applyNumberFormat="1" applyFont="1" applyFill="1" applyBorder="1" applyAlignment="1">
      <alignment vertical="center"/>
    </xf>
    <xf numFmtId="3" fontId="43" fillId="2" borderId="0" xfId="0" applyNumberFormat="1" applyFont="1" applyFill="1" applyAlignment="1">
      <alignment vertical="center"/>
    </xf>
    <xf numFmtId="3" fontId="43" fillId="2" borderId="10" xfId="0" applyNumberFormat="1" applyFont="1" applyFill="1" applyBorder="1" applyAlignment="1">
      <alignment vertical="center"/>
    </xf>
    <xf numFmtId="3" fontId="43" fillId="2" borderId="5" xfId="0" applyNumberFormat="1" applyFont="1" applyFill="1" applyBorder="1" applyAlignment="1">
      <alignment vertical="center"/>
    </xf>
    <xf numFmtId="3" fontId="43" fillId="2" borderId="6" xfId="0" applyNumberFormat="1" applyFont="1" applyFill="1" applyBorder="1" applyAlignment="1">
      <alignment vertical="center"/>
    </xf>
    <xf numFmtId="3" fontId="43" fillId="2" borderId="7" xfId="0" applyNumberFormat="1" applyFont="1" applyFill="1" applyBorder="1" applyAlignment="1">
      <alignment vertical="center"/>
    </xf>
    <xf numFmtId="0" fontId="46" fillId="0" borderId="8" xfId="0" applyFont="1" applyBorder="1" applyAlignment="1">
      <alignment vertical="center"/>
    </xf>
    <xf numFmtId="0" fontId="52" fillId="2" borderId="0" xfId="0" applyFont="1" applyFill="1"/>
    <xf numFmtId="0" fontId="52" fillId="0" borderId="0" xfId="0" applyFont="1"/>
    <xf numFmtId="0" fontId="22" fillId="4" borderId="9" xfId="0" applyFont="1" applyFill="1" applyBorder="1" applyAlignment="1">
      <alignment horizontal="center" vertical="center"/>
    </xf>
    <xf numFmtId="0" fontId="46" fillId="0" borderId="9" xfId="0" applyFont="1" applyBorder="1" applyAlignment="1">
      <alignment vertical="center"/>
    </xf>
    <xf numFmtId="0" fontId="46" fillId="0" borderId="10" xfId="0" applyFont="1" applyBorder="1" applyAlignment="1">
      <alignment vertical="center"/>
    </xf>
    <xf numFmtId="0" fontId="22" fillId="3" borderId="0" xfId="0" applyFont="1" applyFill="1" applyAlignment="1">
      <alignment horizontal="center" vertical="center"/>
    </xf>
    <xf numFmtId="3" fontId="46" fillId="0" borderId="9" xfId="0" applyNumberFormat="1" applyFont="1" applyBorder="1" applyAlignment="1">
      <alignment vertical="center"/>
    </xf>
    <xf numFmtId="3" fontId="46" fillId="0" borderId="10" xfId="0" applyNumberFormat="1" applyFont="1" applyBorder="1" applyAlignment="1">
      <alignment vertical="center"/>
    </xf>
    <xf numFmtId="3" fontId="43" fillId="0" borderId="15" xfId="0" applyNumberFormat="1" applyFont="1" applyBorder="1" applyAlignment="1">
      <alignment vertical="center"/>
    </xf>
    <xf numFmtId="0" fontId="52" fillId="0" borderId="2" xfId="0" applyFont="1" applyBorder="1" applyAlignment="1">
      <alignment horizontal="center" wrapText="1"/>
    </xf>
    <xf numFmtId="0" fontId="52" fillId="0" borderId="9" xfId="0" applyFont="1" applyBorder="1" applyAlignment="1">
      <alignment horizontal="center" wrapText="1"/>
    </xf>
    <xf numFmtId="10" fontId="52" fillId="0" borderId="9" xfId="0" applyNumberFormat="1" applyFont="1" applyBorder="1" applyAlignment="1">
      <alignment horizontal="center" wrapText="1"/>
    </xf>
    <xf numFmtId="10" fontId="52" fillId="0" borderId="9" xfId="0" applyNumberFormat="1" applyFont="1" applyBorder="1" applyAlignment="1">
      <alignment horizontal="center" vertical="center" wrapText="1"/>
    </xf>
    <xf numFmtId="10" fontId="53" fillId="0" borderId="14" xfId="0" applyNumberFormat="1" applyFont="1" applyBorder="1" applyAlignment="1">
      <alignment horizontal="center" vertical="center" wrapText="1"/>
    </xf>
    <xf numFmtId="0" fontId="47" fillId="3" borderId="6" xfId="0" applyFont="1" applyFill="1" applyBorder="1"/>
    <xf numFmtId="0" fontId="26" fillId="3" borderId="3" xfId="0" applyFont="1" applyFill="1" applyBorder="1"/>
    <xf numFmtId="0" fontId="22" fillId="4" borderId="0" xfId="0" applyFont="1" applyFill="1" applyAlignment="1">
      <alignment horizontal="center" vertical="center"/>
    </xf>
    <xf numFmtId="3" fontId="20" fillId="3" borderId="9" xfId="0" applyNumberFormat="1" applyFont="1" applyFill="1" applyBorder="1" applyAlignment="1">
      <alignment horizontal="center" vertical="center"/>
    </xf>
    <xf numFmtId="3" fontId="20" fillId="3" borderId="10" xfId="0" applyNumberFormat="1" applyFont="1" applyFill="1" applyBorder="1" applyAlignment="1">
      <alignment vertical="center"/>
    </xf>
    <xf numFmtId="10" fontId="46" fillId="2" borderId="2" xfId="0" applyNumberFormat="1" applyFont="1" applyFill="1" applyBorder="1" applyAlignment="1">
      <alignment horizontal="center"/>
    </xf>
    <xf numFmtId="10" fontId="46" fillId="2" borderId="11" xfId="0" applyNumberFormat="1" applyFont="1" applyFill="1" applyBorder="1" applyAlignment="1">
      <alignment horizontal="center"/>
    </xf>
    <xf numFmtId="0" fontId="44" fillId="3" borderId="0" xfId="0" applyFont="1" applyFill="1" applyAlignment="1">
      <alignment horizontal="center" vertical="center"/>
    </xf>
    <xf numFmtId="0" fontId="44" fillId="3" borderId="5" xfId="0" quotePrefix="1" applyFont="1" applyFill="1" applyBorder="1" applyAlignment="1">
      <alignment horizontal="center"/>
    </xf>
    <xf numFmtId="0" fontId="44" fillId="3" borderId="7" xfId="0" quotePrefix="1" applyFont="1" applyFill="1" applyBorder="1" applyAlignment="1">
      <alignment horizontal="center"/>
    </xf>
    <xf numFmtId="10" fontId="46" fillId="0" borderId="2" xfId="0" applyNumberFormat="1" applyFont="1" applyBorder="1" applyAlignment="1">
      <alignment horizontal="center"/>
    </xf>
    <xf numFmtId="3" fontId="43" fillId="0" borderId="14" xfId="0" applyNumberFormat="1" applyFont="1" applyBorder="1" applyAlignment="1">
      <alignment vertical="center"/>
    </xf>
    <xf numFmtId="10" fontId="43" fillId="0" borderId="14" xfId="0" applyNumberFormat="1" applyFont="1" applyBorder="1" applyAlignment="1">
      <alignment horizontal="center"/>
    </xf>
    <xf numFmtId="3" fontId="46" fillId="0" borderId="11" xfId="0" applyNumberFormat="1" applyFont="1" applyBorder="1" applyAlignment="1">
      <alignment vertical="center"/>
    </xf>
    <xf numFmtId="10" fontId="52" fillId="0" borderId="2" xfId="0" applyNumberFormat="1" applyFont="1" applyBorder="1" applyAlignment="1">
      <alignment horizontal="center" vertical="center"/>
    </xf>
    <xf numFmtId="3" fontId="46" fillId="0" borderId="5" xfId="0" applyNumberFormat="1" applyFont="1" applyBorder="1" applyAlignment="1">
      <alignment vertical="center"/>
    </xf>
    <xf numFmtId="10" fontId="52" fillId="0" borderId="5" xfId="0" applyNumberFormat="1" applyFont="1" applyBorder="1" applyAlignment="1">
      <alignment horizontal="center" vertical="center"/>
    </xf>
    <xf numFmtId="3" fontId="43" fillId="0" borderId="5" xfId="0" applyNumberFormat="1" applyFont="1" applyBorder="1" applyAlignment="1">
      <alignment vertical="center"/>
    </xf>
    <xf numFmtId="3" fontId="43" fillId="0" borderId="7" xfId="0" applyNumberFormat="1" applyFont="1" applyBorder="1" applyAlignment="1">
      <alignment vertical="center"/>
    </xf>
    <xf numFmtId="10" fontId="53" fillId="0" borderId="5" xfId="0" applyNumberFormat="1" applyFont="1" applyBorder="1" applyAlignment="1">
      <alignment horizontal="center" vertical="center"/>
    </xf>
    <xf numFmtId="3" fontId="55" fillId="0" borderId="10" xfId="0" applyNumberFormat="1" applyFont="1" applyBorder="1" applyAlignment="1">
      <alignment horizontal="center" vertical="center"/>
    </xf>
    <xf numFmtId="167" fontId="46" fillId="5" borderId="2" xfId="21" applyNumberFormat="1" applyFont="1" applyFill="1" applyBorder="1" applyAlignment="1">
      <alignment horizontal="center"/>
    </xf>
    <xf numFmtId="167" fontId="46" fillId="9" borderId="11" xfId="21" applyNumberFormat="1" applyFont="1" applyFill="1" applyBorder="1" applyAlignment="1">
      <alignment horizontal="center"/>
    </xf>
    <xf numFmtId="165" fontId="46" fillId="5" borderId="2" xfId="20" applyNumberFormat="1" applyFont="1" applyFill="1" applyBorder="1" applyAlignment="1">
      <alignment horizontal="center"/>
    </xf>
    <xf numFmtId="167" fontId="46" fillId="5" borderId="9" xfId="21" applyNumberFormat="1" applyFont="1" applyFill="1" applyBorder="1" applyAlignment="1">
      <alignment horizontal="center"/>
    </xf>
    <xf numFmtId="167" fontId="46" fillId="5" borderId="10" xfId="21" applyNumberFormat="1" applyFont="1" applyFill="1" applyBorder="1" applyAlignment="1">
      <alignment horizontal="center"/>
    </xf>
    <xf numFmtId="165" fontId="46" fillId="5" borderId="9" xfId="20" applyNumberFormat="1" applyFont="1" applyFill="1" applyBorder="1" applyAlignment="1">
      <alignment horizontal="center"/>
    </xf>
    <xf numFmtId="167" fontId="46" fillId="5" borderId="5" xfId="21" applyNumberFormat="1" applyFont="1" applyFill="1" applyBorder="1" applyAlignment="1">
      <alignment horizontal="center"/>
    </xf>
    <xf numFmtId="167" fontId="46" fillId="9" borderId="7" xfId="21" applyNumberFormat="1" applyFont="1" applyFill="1" applyBorder="1" applyAlignment="1">
      <alignment horizontal="center"/>
    </xf>
    <xf numFmtId="167" fontId="43" fillId="5" borderId="14" xfId="21" applyNumberFormat="1" applyFont="1" applyFill="1" applyBorder="1" applyAlignment="1">
      <alignment horizontal="center"/>
    </xf>
    <xf numFmtId="167" fontId="43" fillId="5" borderId="15" xfId="21" applyNumberFormat="1" applyFont="1" applyFill="1" applyBorder="1" applyAlignment="1">
      <alignment horizontal="center"/>
    </xf>
    <xf numFmtId="165" fontId="43" fillId="5" borderId="14" xfId="20" applyNumberFormat="1" applyFont="1" applyFill="1" applyBorder="1" applyAlignment="1">
      <alignment horizontal="center"/>
    </xf>
    <xf numFmtId="167" fontId="46" fillId="9" borderId="10" xfId="21" applyNumberFormat="1" applyFont="1" applyFill="1" applyBorder="1" applyAlignment="1">
      <alignment horizontal="center"/>
    </xf>
    <xf numFmtId="10" fontId="46" fillId="0" borderId="10" xfId="0" applyNumberFormat="1" applyFont="1" applyBorder="1" applyAlignment="1">
      <alignment horizontal="center" vertical="center"/>
    </xf>
    <xf numFmtId="3" fontId="46" fillId="0" borderId="14" xfId="0" applyNumberFormat="1" applyFont="1" applyBorder="1" applyAlignment="1">
      <alignment horizontal="center" vertical="center"/>
    </xf>
    <xf numFmtId="3" fontId="46" fillId="0" borderId="15" xfId="0" applyNumberFormat="1" applyFont="1" applyBorder="1" applyAlignment="1">
      <alignment horizontal="center" vertical="center"/>
    </xf>
    <xf numFmtId="10" fontId="46" fillId="0" borderId="2" xfId="0" applyNumberFormat="1" applyFont="1" applyBorder="1" applyAlignment="1">
      <alignment horizontal="center" vertical="center"/>
    </xf>
    <xf numFmtId="10" fontId="46" fillId="0" borderId="9" xfId="0" applyNumberFormat="1" applyFont="1" applyBorder="1" applyAlignment="1">
      <alignment horizontal="center" vertical="center"/>
    </xf>
    <xf numFmtId="10" fontId="46" fillId="0" borderId="14" xfId="0" applyNumberFormat="1" applyFont="1" applyBorder="1" applyAlignment="1">
      <alignment horizontal="center" vertical="center"/>
    </xf>
    <xf numFmtId="3" fontId="52" fillId="0" borderId="10" xfId="0" applyNumberFormat="1" applyFont="1" applyBorder="1" applyAlignment="1">
      <alignment horizontal="center"/>
    </xf>
    <xf numFmtId="3" fontId="53" fillId="0" borderId="15" xfId="0" applyNumberFormat="1" applyFont="1" applyBorder="1" applyAlignment="1">
      <alignment horizontal="center" vertical="center"/>
    </xf>
    <xf numFmtId="3" fontId="52" fillId="0" borderId="2" xfId="0" applyNumberFormat="1" applyFont="1" applyBorder="1" applyAlignment="1">
      <alignment horizontal="center"/>
    </xf>
    <xf numFmtId="3" fontId="52" fillId="0" borderId="9" xfId="0" applyNumberFormat="1" applyFont="1" applyBorder="1" applyAlignment="1">
      <alignment horizontal="center"/>
    </xf>
    <xf numFmtId="3" fontId="53" fillId="0" borderId="14" xfId="0" applyNumberFormat="1" applyFont="1" applyBorder="1" applyAlignment="1">
      <alignment horizontal="center" vertical="center"/>
    </xf>
    <xf numFmtId="10" fontId="52" fillId="0" borderId="2" xfId="0" applyNumberFormat="1" applyFont="1" applyBorder="1" applyAlignment="1">
      <alignment horizontal="center"/>
    </xf>
    <xf numFmtId="10" fontId="52" fillId="0" borderId="9" xfId="0" applyNumberFormat="1" applyFont="1" applyBorder="1" applyAlignment="1">
      <alignment horizontal="center"/>
    </xf>
    <xf numFmtId="10" fontId="53" fillId="0" borderId="14" xfId="0" applyNumberFormat="1" applyFont="1" applyBorder="1" applyAlignment="1">
      <alignment horizontal="center" vertical="center"/>
    </xf>
    <xf numFmtId="3" fontId="46" fillId="0" borderId="33" xfId="0" applyNumberFormat="1" applyFont="1" applyBorder="1" applyAlignment="1">
      <alignment horizontal="center" vertical="center"/>
    </xf>
    <xf numFmtId="3" fontId="46" fillId="0" borderId="36" xfId="0" applyNumberFormat="1" applyFont="1" applyBorder="1" applyAlignment="1">
      <alignment horizontal="center" vertical="center"/>
    </xf>
    <xf numFmtId="0" fontId="46" fillId="0" borderId="8" xfId="0" applyFont="1" applyBorder="1" applyAlignment="1">
      <alignment horizontal="center" vertical="center"/>
    </xf>
    <xf numFmtId="0" fontId="46" fillId="0" borderId="5" xfId="0" applyFont="1" applyBorder="1" applyAlignment="1">
      <alignment horizontal="center" vertical="center"/>
    </xf>
    <xf numFmtId="10" fontId="46" fillId="0" borderId="7" xfId="0" applyNumberFormat="1" applyFont="1" applyBorder="1" applyAlignment="1">
      <alignment horizontal="center" vertical="center"/>
    </xf>
    <xf numFmtId="0" fontId="54" fillId="2" borderId="2" xfId="0" applyFont="1" applyFill="1" applyBorder="1" applyAlignment="1">
      <alignment horizontal="center"/>
    </xf>
    <xf numFmtId="10" fontId="57" fillId="2" borderId="3" xfId="0" applyNumberFormat="1" applyFont="1" applyFill="1" applyBorder="1" applyAlignment="1">
      <alignment horizontal="center"/>
    </xf>
    <xf numFmtId="10" fontId="57" fillId="0" borderId="6" xfId="0" applyNumberFormat="1" applyFont="1" applyBorder="1" applyAlignment="1">
      <alignment horizontal="center"/>
    </xf>
    <xf numFmtId="0" fontId="58" fillId="0" borderId="6" xfId="0" applyFont="1" applyBorder="1" applyAlignment="1">
      <alignment horizontal="center" vertical="center"/>
    </xf>
    <xf numFmtId="17" fontId="45" fillId="4" borderId="5" xfId="0" applyNumberFormat="1" applyFont="1" applyFill="1" applyBorder="1" applyAlignment="1">
      <alignment horizontal="center" vertical="center"/>
    </xf>
    <xf numFmtId="17" fontId="45" fillId="4" borderId="7" xfId="0" applyNumberFormat="1" applyFont="1" applyFill="1" applyBorder="1" applyAlignment="1">
      <alignment horizontal="center" vertical="center"/>
    </xf>
    <xf numFmtId="0" fontId="45" fillId="4" borderId="5" xfId="0" applyFont="1" applyFill="1" applyBorder="1" applyAlignment="1">
      <alignment horizontal="center" vertical="center"/>
    </xf>
    <xf numFmtId="10" fontId="46" fillId="0" borderId="8" xfId="0" applyNumberFormat="1" applyFont="1" applyBorder="1" applyAlignment="1">
      <alignment horizontal="center"/>
    </xf>
    <xf numFmtId="3" fontId="46" fillId="0" borderId="0" xfId="0" applyNumberFormat="1" applyFont="1"/>
    <xf numFmtId="3" fontId="43" fillId="0" borderId="0" xfId="0" applyNumberFormat="1" applyFont="1"/>
    <xf numFmtId="0" fontId="46" fillId="0" borderId="8" xfId="0" applyFont="1" applyBorder="1" applyAlignment="1">
      <alignment horizontal="center"/>
    </xf>
    <xf numFmtId="0" fontId="43" fillId="0" borderId="8" xfId="0" applyFont="1" applyBorder="1" applyAlignment="1">
      <alignment horizontal="center"/>
    </xf>
    <xf numFmtId="3" fontId="43" fillId="0" borderId="6" xfId="0" applyNumberFormat="1" applyFont="1" applyBorder="1"/>
    <xf numFmtId="3" fontId="46" fillId="0" borderId="9" xfId="0" applyNumberFormat="1" applyFont="1" applyBorder="1"/>
    <xf numFmtId="10" fontId="46" fillId="2" borderId="8" xfId="0" applyNumberFormat="1" applyFont="1" applyFill="1" applyBorder="1" applyAlignment="1">
      <alignment horizontal="center"/>
    </xf>
    <xf numFmtId="3" fontId="43" fillId="0" borderId="9" xfId="0" applyNumberFormat="1" applyFont="1" applyBorder="1"/>
    <xf numFmtId="0" fontId="46" fillId="2" borderId="8" xfId="0" applyFont="1" applyFill="1" applyBorder="1" applyAlignment="1">
      <alignment horizontal="center"/>
    </xf>
    <xf numFmtId="3" fontId="43" fillId="0" borderId="5" xfId="0" applyNumberFormat="1" applyFont="1" applyBorder="1"/>
    <xf numFmtId="0" fontId="43" fillId="0" borderId="4" xfId="0" applyFont="1" applyBorder="1" applyAlignment="1">
      <alignment horizontal="center"/>
    </xf>
    <xf numFmtId="3" fontId="43" fillId="0" borderId="7" xfId="0" applyNumberFormat="1" applyFont="1" applyBorder="1"/>
    <xf numFmtId="0" fontId="47" fillId="3" borderId="0" xfId="0" applyFont="1" applyFill="1"/>
    <xf numFmtId="3" fontId="46" fillId="0" borderId="3" xfId="0" applyNumberFormat="1" applyFont="1" applyBorder="1" applyAlignment="1">
      <alignment vertical="center"/>
    </xf>
    <xf numFmtId="3" fontId="43" fillId="0" borderId="0" xfId="0" applyNumberFormat="1" applyFont="1" applyAlignment="1">
      <alignment vertical="center"/>
    </xf>
    <xf numFmtId="3" fontId="46" fillId="0" borderId="0" xfId="0" applyNumberFormat="1" applyFont="1" applyAlignment="1">
      <alignment vertical="center"/>
    </xf>
    <xf numFmtId="3" fontId="43" fillId="0" borderId="6" xfId="0" applyNumberFormat="1" applyFont="1" applyBorder="1" applyAlignment="1">
      <alignment vertical="center"/>
    </xf>
    <xf numFmtId="10" fontId="46" fillId="0" borderId="3" xfId="0" applyNumberFormat="1" applyFont="1" applyBorder="1" applyAlignment="1">
      <alignment vertical="center"/>
    </xf>
    <xf numFmtId="10" fontId="46" fillId="0" borderId="11" xfId="0" applyNumberFormat="1" applyFont="1" applyBorder="1" applyAlignment="1">
      <alignment vertical="center"/>
    </xf>
    <xf numFmtId="10" fontId="46" fillId="0" borderId="6" xfId="0" applyNumberFormat="1" applyFont="1" applyBorder="1" applyAlignment="1">
      <alignment vertical="center"/>
    </xf>
    <xf numFmtId="10" fontId="46" fillId="0" borderId="7" xfId="0" applyNumberFormat="1" applyFont="1" applyBorder="1" applyAlignment="1">
      <alignment vertical="center"/>
    </xf>
    <xf numFmtId="0" fontId="46" fillId="0" borderId="7" xfId="0" applyFont="1" applyBorder="1" applyAlignment="1">
      <alignment horizontal="center" vertical="center"/>
    </xf>
    <xf numFmtId="0" fontId="52" fillId="0" borderId="10" xfId="0" applyFont="1" applyBorder="1" applyAlignment="1">
      <alignment horizontal="center"/>
    </xf>
    <xf numFmtId="3" fontId="53" fillId="0" borderId="17" xfId="0" applyNumberFormat="1" applyFont="1" applyBorder="1" applyAlignment="1">
      <alignment horizontal="center"/>
    </xf>
    <xf numFmtId="3" fontId="53" fillId="0" borderId="20" xfId="0" applyNumberFormat="1" applyFont="1" applyBorder="1" applyAlignment="1">
      <alignment horizontal="center"/>
    </xf>
    <xf numFmtId="0" fontId="52" fillId="0" borderId="9" xfId="0" applyFont="1" applyBorder="1" applyAlignment="1">
      <alignment horizontal="center"/>
    </xf>
    <xf numFmtId="3" fontId="53" fillId="0" borderId="35" xfId="0" applyNumberFormat="1" applyFont="1" applyBorder="1" applyAlignment="1">
      <alignment horizontal="center"/>
    </xf>
    <xf numFmtId="3" fontId="53" fillId="0" borderId="34" xfId="0" applyNumberFormat="1" applyFont="1" applyBorder="1" applyAlignment="1">
      <alignment horizontal="center"/>
    </xf>
    <xf numFmtId="166" fontId="46" fillId="6" borderId="2" xfId="25" applyNumberFormat="1" applyFont="1" applyFill="1" applyBorder="1" applyAlignment="1">
      <alignment horizontal="center" vertical="center"/>
    </xf>
    <xf numFmtId="166" fontId="46" fillId="6" borderId="11" xfId="25" applyNumberFormat="1" applyFont="1" applyFill="1" applyBorder="1" applyAlignment="1">
      <alignment horizontal="center" vertical="center"/>
    </xf>
    <xf numFmtId="165" fontId="46" fillId="6" borderId="11" xfId="2" applyNumberFormat="1" applyFont="1" applyFill="1" applyBorder="1" applyAlignment="1">
      <alignment horizontal="center" vertical="center"/>
    </xf>
    <xf numFmtId="167" fontId="46" fillId="0" borderId="0" xfId="6" applyNumberFormat="1" applyFont="1" applyFill="1" applyBorder="1" applyAlignment="1">
      <alignment horizontal="center" vertical="center"/>
    </xf>
    <xf numFmtId="167" fontId="46" fillId="0" borderId="10" xfId="6" applyNumberFormat="1" applyFont="1" applyFill="1" applyBorder="1" applyAlignment="1">
      <alignment horizontal="center" vertical="center"/>
    </xf>
    <xf numFmtId="165" fontId="46" fillId="6" borderId="10" xfId="2" applyNumberFormat="1" applyFont="1" applyFill="1" applyBorder="1" applyAlignment="1">
      <alignment horizontal="center" vertical="center"/>
    </xf>
    <xf numFmtId="166" fontId="43" fillId="6" borderId="9" xfId="25" applyNumberFormat="1" applyFont="1" applyFill="1" applyBorder="1" applyAlignment="1">
      <alignment horizontal="center" vertical="center"/>
    </xf>
    <xf numFmtId="167" fontId="43" fillId="0" borderId="10" xfId="6" applyNumberFormat="1" applyFont="1" applyFill="1" applyBorder="1" applyAlignment="1">
      <alignment horizontal="center" vertical="center"/>
    </xf>
    <xf numFmtId="165" fontId="43" fillId="6" borderId="10" xfId="2" applyNumberFormat="1" applyFont="1" applyFill="1" applyBorder="1" applyAlignment="1">
      <alignment horizontal="center" vertical="center"/>
    </xf>
    <xf numFmtId="166" fontId="46" fillId="6" borderId="9" xfId="25" applyNumberFormat="1" applyFont="1" applyFill="1" applyBorder="1" applyAlignment="1">
      <alignment horizontal="center" vertical="center"/>
    </xf>
    <xf numFmtId="166" fontId="46" fillId="6" borderId="10" xfId="25" applyNumberFormat="1" applyFont="1" applyFill="1" applyBorder="1" applyAlignment="1">
      <alignment horizontal="center" vertical="center"/>
    </xf>
    <xf numFmtId="166" fontId="46" fillId="6" borderId="9" xfId="25" applyNumberFormat="1" applyFont="1" applyFill="1" applyBorder="1" applyAlignment="1">
      <alignment vertical="center"/>
    </xf>
    <xf numFmtId="166" fontId="46" fillId="6" borderId="10" xfId="25" applyNumberFormat="1" applyFont="1" applyFill="1" applyBorder="1" applyAlignment="1">
      <alignment vertical="center"/>
    </xf>
    <xf numFmtId="166" fontId="43" fillId="6" borderId="5" xfId="25" applyNumberFormat="1" applyFont="1" applyFill="1" applyBorder="1" applyAlignment="1">
      <alignment horizontal="center" vertical="center"/>
    </xf>
    <xf numFmtId="167" fontId="43" fillId="0" borderId="7" xfId="6" applyNumberFormat="1" applyFont="1" applyFill="1" applyBorder="1" applyAlignment="1">
      <alignment horizontal="center" vertical="center"/>
    </xf>
    <xf numFmtId="165" fontId="43" fillId="6" borderId="7" xfId="2" applyNumberFormat="1" applyFont="1" applyFill="1" applyBorder="1" applyAlignment="1">
      <alignment horizontal="center" vertical="center"/>
    </xf>
    <xf numFmtId="0" fontId="44" fillId="3" borderId="1" xfId="4" applyFont="1" applyFill="1" applyBorder="1" applyAlignment="1">
      <alignment horizontal="center" vertical="top"/>
    </xf>
    <xf numFmtId="165" fontId="46" fillId="5" borderId="9" xfId="2" applyNumberFormat="1" applyFont="1" applyFill="1" applyBorder="1" applyAlignment="1">
      <alignment horizontal="right" vertical="center"/>
    </xf>
    <xf numFmtId="165" fontId="46" fillId="5" borderId="10" xfId="2" applyNumberFormat="1" applyFont="1" applyFill="1" applyBorder="1" applyAlignment="1">
      <alignment horizontal="right" vertical="center"/>
    </xf>
    <xf numFmtId="0" fontId="46" fillId="5" borderId="10" xfId="0" applyFont="1" applyFill="1" applyBorder="1" applyAlignment="1">
      <alignment horizontal="right" vertical="center"/>
    </xf>
    <xf numFmtId="165" fontId="46" fillId="5" borderId="9" xfId="2" applyNumberFormat="1" applyFont="1" applyFill="1" applyBorder="1" applyAlignment="1">
      <alignment vertical="center"/>
    </xf>
    <xf numFmtId="165" fontId="46" fillId="5" borderId="10" xfId="2" applyNumberFormat="1" applyFont="1" applyFill="1" applyBorder="1" applyAlignment="1">
      <alignment vertical="center"/>
    </xf>
    <xf numFmtId="0" fontId="46" fillId="5" borderId="8" xfId="0" applyFont="1" applyFill="1" applyBorder="1" applyAlignment="1">
      <alignment horizontal="right" vertical="center"/>
    </xf>
    <xf numFmtId="165" fontId="46" fillId="5" borderId="9" xfId="2" applyNumberFormat="1" applyFont="1" applyFill="1" applyBorder="1" applyAlignment="1" applyProtection="1">
      <alignment horizontal="right"/>
    </xf>
    <xf numFmtId="165" fontId="46" fillId="0" borderId="9" xfId="2" applyNumberFormat="1" applyFont="1" applyFill="1" applyBorder="1" applyAlignment="1">
      <alignment horizontal="right" vertical="center"/>
    </xf>
    <xf numFmtId="165" fontId="46" fillId="0" borderId="10" xfId="2" applyNumberFormat="1" applyFont="1" applyFill="1" applyBorder="1" applyAlignment="1">
      <alignment horizontal="right" vertical="center"/>
    </xf>
    <xf numFmtId="2" fontId="46" fillId="0" borderId="5" xfId="2" applyNumberFormat="1" applyFont="1" applyFill="1" applyBorder="1" applyAlignment="1">
      <alignment horizontal="right" vertical="center"/>
    </xf>
    <xf numFmtId="2" fontId="46" fillId="5" borderId="7" xfId="2" applyNumberFormat="1" applyFont="1" applyFill="1" applyBorder="1" applyAlignment="1">
      <alignment horizontal="right" vertical="center"/>
    </xf>
    <xf numFmtId="165" fontId="46" fillId="0" borderId="4" xfId="2" applyNumberFormat="1" applyFont="1" applyFill="1" applyBorder="1" applyAlignment="1">
      <alignment horizontal="right" vertical="center"/>
    </xf>
    <xf numFmtId="166" fontId="46" fillId="5" borderId="2" xfId="25" applyNumberFormat="1" applyFont="1" applyFill="1" applyBorder="1" applyAlignment="1">
      <alignment vertical="center"/>
    </xf>
    <xf numFmtId="166" fontId="46" fillId="5" borderId="11" xfId="25" applyNumberFormat="1" applyFont="1" applyFill="1" applyBorder="1" applyAlignment="1">
      <alignment vertical="center"/>
    </xf>
    <xf numFmtId="165" fontId="46" fillId="5" borderId="11" xfId="2" applyNumberFormat="1" applyFont="1" applyFill="1" applyBorder="1" applyAlignment="1">
      <alignment vertical="center"/>
    </xf>
    <xf numFmtId="166" fontId="46" fillId="5" borderId="9" xfId="25" applyNumberFormat="1" applyFont="1" applyFill="1" applyBorder="1" applyAlignment="1">
      <alignment horizontal="center"/>
    </xf>
    <xf numFmtId="166" fontId="46" fillId="5" borderId="10" xfId="25" applyNumberFormat="1" applyFont="1" applyFill="1" applyBorder="1" applyAlignment="1">
      <alignment horizontal="center"/>
    </xf>
    <xf numFmtId="165" fontId="46" fillId="5" borderId="10" xfId="2" applyNumberFormat="1" applyFont="1" applyFill="1" applyBorder="1" applyAlignment="1">
      <alignment horizontal="center"/>
    </xf>
    <xf numFmtId="166" fontId="43" fillId="5" borderId="9" xfId="25" applyNumberFormat="1" applyFont="1" applyFill="1" applyBorder="1" applyAlignment="1">
      <alignment horizontal="center"/>
    </xf>
    <xf numFmtId="166" fontId="43" fillId="5" borderId="10" xfId="25" applyNumberFormat="1" applyFont="1" applyFill="1" applyBorder="1" applyAlignment="1">
      <alignment horizontal="center"/>
    </xf>
    <xf numFmtId="165" fontId="43" fillId="5" borderId="10" xfId="2" applyNumberFormat="1" applyFont="1" applyFill="1" applyBorder="1" applyAlignment="1">
      <alignment horizontal="center"/>
    </xf>
    <xf numFmtId="166" fontId="43" fillId="5" borderId="5" xfId="25" applyNumberFormat="1" applyFont="1" applyFill="1" applyBorder="1" applyAlignment="1">
      <alignment horizontal="center"/>
    </xf>
    <xf numFmtId="166" fontId="43" fillId="5" borderId="7" xfId="25" applyNumberFormat="1" applyFont="1" applyFill="1" applyBorder="1" applyAlignment="1">
      <alignment horizontal="center"/>
    </xf>
    <xf numFmtId="165" fontId="43" fillId="5" borderId="7" xfId="2" applyNumberFormat="1" applyFont="1" applyFill="1" applyBorder="1" applyAlignment="1">
      <alignment horizontal="center"/>
    </xf>
    <xf numFmtId="3" fontId="46" fillId="0" borderId="3" xfId="0" applyNumberFormat="1" applyFont="1" applyBorder="1" applyAlignment="1">
      <alignment horizontal="center" vertical="center"/>
    </xf>
    <xf numFmtId="165" fontId="43" fillId="0" borderId="14" xfId="0" applyNumberFormat="1" applyFont="1" applyBorder="1" applyAlignment="1">
      <alignment horizontal="center" vertical="center"/>
    </xf>
    <xf numFmtId="167" fontId="18" fillId="0" borderId="2" xfId="16" applyNumberFormat="1" applyFont="1" applyFill="1" applyBorder="1" applyAlignment="1">
      <alignment vertical="center"/>
    </xf>
    <xf numFmtId="167" fontId="18" fillId="0" borderId="3" xfId="16" applyNumberFormat="1" applyFont="1" applyFill="1" applyBorder="1" applyAlignment="1">
      <alignment vertical="center"/>
    </xf>
    <xf numFmtId="167" fontId="18" fillId="0" borderId="11" xfId="16" applyNumberFormat="1" applyFont="1" applyFill="1" applyBorder="1" applyAlignment="1">
      <alignment vertical="center"/>
    </xf>
    <xf numFmtId="165" fontId="18" fillId="0" borderId="0" xfId="0" applyNumberFormat="1" applyFont="1" applyAlignment="1">
      <alignment horizontal="center" vertical="center"/>
    </xf>
    <xf numFmtId="3" fontId="11" fillId="0" borderId="9" xfId="0" applyNumberFormat="1" applyFont="1" applyBorder="1" applyAlignment="1">
      <alignment horizontal="center"/>
    </xf>
    <xf numFmtId="3" fontId="11" fillId="0" borderId="10" xfId="0" applyNumberFormat="1" applyFont="1" applyBorder="1" applyAlignment="1">
      <alignment horizontal="center"/>
    </xf>
    <xf numFmtId="165" fontId="11" fillId="0" borderId="0" xfId="0" applyNumberFormat="1" applyFont="1" applyAlignment="1">
      <alignment horizontal="center"/>
    </xf>
    <xf numFmtId="167" fontId="18" fillId="0" borderId="9" xfId="16" applyNumberFormat="1" applyFont="1" applyFill="1" applyBorder="1" applyAlignment="1">
      <alignment vertical="center"/>
    </xf>
    <xf numFmtId="167" fontId="18" fillId="0" borderId="0" xfId="16" applyNumberFormat="1" applyFont="1" applyFill="1" applyBorder="1" applyAlignment="1">
      <alignment vertical="center"/>
    </xf>
    <xf numFmtId="167" fontId="18" fillId="0" borderId="10" xfId="16" applyNumberFormat="1" applyFont="1" applyFill="1" applyBorder="1" applyAlignment="1">
      <alignment vertical="center"/>
    </xf>
    <xf numFmtId="165" fontId="18" fillId="2" borderId="0" xfId="0" applyNumberFormat="1" applyFont="1" applyFill="1" applyAlignment="1">
      <alignment horizontal="center" vertical="center"/>
    </xf>
    <xf numFmtId="167" fontId="17" fillId="0" borderId="9" xfId="16" applyNumberFormat="1" applyFont="1" applyFill="1" applyBorder="1" applyAlignment="1">
      <alignment vertical="center"/>
    </xf>
    <xf numFmtId="167" fontId="17" fillId="0" borderId="0" xfId="16" applyNumberFormat="1" applyFont="1" applyFill="1" applyBorder="1" applyAlignment="1">
      <alignment vertical="center"/>
    </xf>
    <xf numFmtId="167" fontId="17" fillId="0" borderId="10" xfId="16" applyNumberFormat="1" applyFont="1" applyFill="1" applyBorder="1" applyAlignment="1">
      <alignment vertical="center"/>
    </xf>
    <xf numFmtId="165" fontId="17" fillId="2" borderId="0" xfId="0" applyNumberFormat="1" applyFont="1" applyFill="1" applyAlignment="1">
      <alignment horizontal="center" vertical="center"/>
    </xf>
    <xf numFmtId="3" fontId="2" fillId="0" borderId="9" xfId="0" applyNumberFormat="1" applyFont="1" applyBorder="1" applyAlignment="1">
      <alignment horizontal="center"/>
    </xf>
    <xf numFmtId="3" fontId="2" fillId="0" borderId="10" xfId="0" applyNumberFormat="1" applyFont="1" applyBorder="1" applyAlignment="1">
      <alignment horizontal="center"/>
    </xf>
    <xf numFmtId="165" fontId="2" fillId="0" borderId="0" xfId="0" applyNumberFormat="1" applyFont="1" applyAlignment="1">
      <alignment horizontal="center"/>
    </xf>
    <xf numFmtId="171" fontId="18" fillId="0" borderId="5" xfId="16" applyNumberFormat="1" applyFont="1" applyFill="1" applyBorder="1" applyAlignment="1">
      <alignment horizontal="right" vertical="center"/>
    </xf>
    <xf numFmtId="171" fontId="18" fillId="0" borderId="6" xfId="16" applyNumberFormat="1" applyFont="1" applyFill="1" applyBorder="1" applyAlignment="1">
      <alignment horizontal="right" vertical="center"/>
    </xf>
    <xf numFmtId="171" fontId="18" fillId="0" borderId="7" xfId="16" applyNumberFormat="1" applyFont="1" applyFill="1" applyBorder="1" applyAlignment="1">
      <alignment horizontal="right" vertical="center"/>
    </xf>
    <xf numFmtId="165" fontId="18" fillId="0" borderId="6" xfId="0" applyNumberFormat="1" applyFont="1" applyBorder="1" applyAlignment="1">
      <alignment horizontal="center" vertical="center"/>
    </xf>
    <xf numFmtId="165" fontId="11" fillId="0" borderId="6" xfId="0" applyNumberFormat="1" applyFont="1" applyBorder="1" applyAlignment="1">
      <alignment horizontal="center"/>
    </xf>
    <xf numFmtId="167" fontId="18" fillId="0" borderId="9" xfId="16" applyNumberFormat="1" applyFont="1" applyFill="1" applyBorder="1" applyAlignment="1">
      <alignment horizontal="right" vertical="center"/>
    </xf>
    <xf numFmtId="167" fontId="18" fillId="0" borderId="0" xfId="16" applyNumberFormat="1" applyFont="1" applyFill="1" applyBorder="1" applyAlignment="1">
      <alignment horizontal="right" vertical="center"/>
    </xf>
    <xf numFmtId="167" fontId="18" fillId="0" borderId="5" xfId="16" applyNumberFormat="1" applyFont="1" applyFill="1" applyBorder="1" applyAlignment="1">
      <alignment horizontal="right" vertical="center"/>
    </xf>
    <xf numFmtId="167" fontId="18" fillId="0" borderId="6" xfId="16" applyNumberFormat="1" applyFont="1" applyFill="1" applyBorder="1" applyAlignment="1">
      <alignment horizontal="right" vertical="center"/>
    </xf>
    <xf numFmtId="167" fontId="18" fillId="0" borderId="7" xfId="16" applyNumberFormat="1" applyFont="1" applyFill="1" applyBorder="1" applyAlignment="1">
      <alignment vertical="center"/>
    </xf>
    <xf numFmtId="165" fontId="18" fillId="2" borderId="6" xfId="0" applyNumberFormat="1" applyFont="1" applyFill="1" applyBorder="1" applyAlignment="1">
      <alignment horizontal="center" vertical="center"/>
    </xf>
    <xf numFmtId="3" fontId="11" fillId="0" borderId="5" xfId="0" applyNumberFormat="1" applyFont="1" applyBorder="1" applyAlignment="1">
      <alignment horizontal="center"/>
    </xf>
    <xf numFmtId="3" fontId="11" fillId="0" borderId="7" xfId="0" applyNumberFormat="1" applyFont="1" applyBorder="1" applyAlignment="1">
      <alignment horizontal="center"/>
    </xf>
    <xf numFmtId="167" fontId="18" fillId="0" borderId="10" xfId="16" applyNumberFormat="1" applyFont="1" applyFill="1" applyBorder="1" applyAlignment="1">
      <alignment horizontal="right" vertical="center"/>
    </xf>
    <xf numFmtId="0" fontId="18" fillId="0" borderId="0" xfId="0" applyFont="1" applyAlignment="1">
      <alignment horizontal="center" vertical="center"/>
    </xf>
    <xf numFmtId="0" fontId="2" fillId="0" borderId="9" xfId="0" applyFont="1" applyBorder="1" applyAlignment="1">
      <alignment horizontal="center"/>
    </xf>
    <xf numFmtId="0" fontId="2" fillId="0" borderId="10" xfId="0" applyFont="1" applyBorder="1" applyAlignment="1">
      <alignment horizontal="center"/>
    </xf>
    <xf numFmtId="10" fontId="18" fillId="0" borderId="9" xfId="17" applyNumberFormat="1" applyFont="1" applyBorder="1" applyAlignment="1">
      <alignment horizontal="right" vertical="center"/>
    </xf>
    <xf numFmtId="10" fontId="18" fillId="0" borderId="0" xfId="17" applyNumberFormat="1" applyFont="1" applyAlignment="1">
      <alignment horizontal="right" vertical="center"/>
    </xf>
    <xf numFmtId="10" fontId="18" fillId="0" borderId="10" xfId="17" applyNumberFormat="1" applyFont="1" applyBorder="1" applyAlignment="1">
      <alignment horizontal="right" vertical="center"/>
    </xf>
    <xf numFmtId="165" fontId="11" fillId="0" borderId="9" xfId="0" applyNumberFormat="1" applyFont="1" applyBorder="1" applyAlignment="1">
      <alignment horizontal="center"/>
    </xf>
    <xf numFmtId="165" fontId="11" fillId="0" borderId="10" xfId="0" applyNumberFormat="1" applyFont="1" applyBorder="1" applyAlignment="1">
      <alignment horizontal="center"/>
    </xf>
    <xf numFmtId="165" fontId="18" fillId="0" borderId="9" xfId="17" applyNumberFormat="1" applyFont="1" applyBorder="1" applyAlignment="1">
      <alignment horizontal="right" vertical="center"/>
    </xf>
    <xf numFmtId="165" fontId="18" fillId="0" borderId="0" xfId="17" applyNumberFormat="1" applyFont="1" applyAlignment="1">
      <alignment horizontal="right" vertical="center"/>
    </xf>
    <xf numFmtId="165" fontId="18" fillId="0" borderId="10" xfId="17" applyNumberFormat="1" applyFont="1" applyBorder="1" applyAlignment="1">
      <alignment horizontal="right" vertical="center"/>
    </xf>
    <xf numFmtId="165" fontId="18" fillId="0" borderId="5" xfId="17" applyNumberFormat="1" applyFont="1" applyBorder="1" applyAlignment="1">
      <alignment horizontal="right" vertical="center"/>
    </xf>
    <xf numFmtId="165" fontId="18" fillId="0" borderId="6" xfId="17" applyNumberFormat="1" applyFont="1" applyBorder="1" applyAlignment="1">
      <alignment horizontal="right" vertical="center"/>
    </xf>
    <xf numFmtId="165" fontId="18" fillId="0" borderId="7" xfId="17" applyNumberFormat="1" applyFont="1" applyBorder="1" applyAlignment="1">
      <alignment horizontal="right" vertical="center"/>
    </xf>
    <xf numFmtId="0" fontId="18" fillId="0" borderId="6" xfId="0" applyFont="1" applyBorder="1" applyAlignment="1">
      <alignment horizontal="center" vertical="center"/>
    </xf>
    <xf numFmtId="165" fontId="11" fillId="0" borderId="5" xfId="0" applyNumberFormat="1" applyFont="1" applyBorder="1" applyAlignment="1">
      <alignment horizontal="center"/>
    </xf>
    <xf numFmtId="165" fontId="11" fillId="0" borderId="7" xfId="0" applyNumberFormat="1" applyFont="1" applyBorder="1" applyAlignment="1">
      <alignment horizontal="center"/>
    </xf>
    <xf numFmtId="165" fontId="2" fillId="0" borderId="9" xfId="0" applyNumberFormat="1" applyFont="1" applyBorder="1" applyAlignment="1">
      <alignment horizontal="center"/>
    </xf>
    <xf numFmtId="165" fontId="2" fillId="0" borderId="10" xfId="0" applyNumberFormat="1" applyFont="1" applyBorder="1" applyAlignment="1">
      <alignment horizontal="center"/>
    </xf>
    <xf numFmtId="10" fontId="18" fillId="0" borderId="5" xfId="17" applyNumberFormat="1" applyFont="1" applyBorder="1" applyAlignment="1">
      <alignment horizontal="right" vertical="center"/>
    </xf>
    <xf numFmtId="10" fontId="18" fillId="0" borderId="6" xfId="17" applyNumberFormat="1" applyFont="1" applyBorder="1" applyAlignment="1">
      <alignment horizontal="right" vertical="center"/>
    </xf>
    <xf numFmtId="10" fontId="18" fillId="0" borderId="7" xfId="17" applyNumberFormat="1" applyFont="1" applyBorder="1" applyAlignment="1">
      <alignment horizontal="right" vertical="center"/>
    </xf>
    <xf numFmtId="165" fontId="18" fillId="0" borderId="9" xfId="18" applyNumberFormat="1" applyFont="1" applyFill="1" applyBorder="1" applyAlignment="1">
      <alignment horizontal="right" vertical="center"/>
    </xf>
    <xf numFmtId="165" fontId="18" fillId="0" borderId="0" xfId="18" applyNumberFormat="1" applyFont="1" applyFill="1" applyBorder="1" applyAlignment="1">
      <alignment horizontal="right" vertical="center"/>
    </xf>
    <xf numFmtId="165" fontId="18" fillId="0" borderId="10" xfId="18" applyNumberFormat="1" applyFont="1" applyFill="1" applyBorder="1" applyAlignment="1">
      <alignment horizontal="right" vertical="center"/>
    </xf>
    <xf numFmtId="165" fontId="18" fillId="0" borderId="5" xfId="18" applyNumberFormat="1" applyFont="1" applyFill="1" applyBorder="1" applyAlignment="1">
      <alignment horizontal="right" vertical="center"/>
    </xf>
    <xf numFmtId="165" fontId="18" fillId="0" borderId="6" xfId="18" applyNumberFormat="1" applyFont="1" applyFill="1" applyBorder="1" applyAlignment="1">
      <alignment horizontal="right" vertical="center"/>
    </xf>
    <xf numFmtId="165" fontId="18" fillId="0" borderId="7" xfId="18" applyNumberFormat="1" applyFont="1" applyFill="1" applyBorder="1" applyAlignment="1">
      <alignment horizontal="right" vertical="center"/>
    </xf>
    <xf numFmtId="165" fontId="11" fillId="0" borderId="2" xfId="0" applyNumberFormat="1" applyFont="1" applyBorder="1" applyAlignment="1">
      <alignment horizontal="center"/>
    </xf>
    <xf numFmtId="10" fontId="18" fillId="0" borderId="9" xfId="18" applyNumberFormat="1" applyFont="1" applyFill="1" applyBorder="1" applyAlignment="1">
      <alignment horizontal="right" vertical="center"/>
    </xf>
    <xf numFmtId="10" fontId="18" fillId="0" borderId="0" xfId="18" applyNumberFormat="1" applyFont="1" applyFill="1" applyBorder="1" applyAlignment="1">
      <alignment horizontal="right" vertical="center"/>
    </xf>
    <xf numFmtId="10" fontId="18" fillId="0" borderId="10" xfId="18" applyNumberFormat="1" applyFont="1" applyFill="1" applyBorder="1" applyAlignment="1">
      <alignment horizontal="right" vertical="center"/>
    </xf>
    <xf numFmtId="10" fontId="18" fillId="0" borderId="5" xfId="18" applyNumberFormat="1" applyFont="1" applyFill="1" applyBorder="1" applyAlignment="1">
      <alignment horizontal="right" vertical="center"/>
    </xf>
    <xf numFmtId="10" fontId="18" fillId="0" borderId="6" xfId="18" applyNumberFormat="1" applyFont="1" applyFill="1" applyBorder="1" applyAlignment="1">
      <alignment horizontal="right" vertical="center"/>
    </xf>
    <xf numFmtId="10" fontId="18" fillId="0" borderId="7" xfId="18" applyNumberFormat="1" applyFont="1" applyFill="1" applyBorder="1" applyAlignment="1">
      <alignment horizontal="right" vertical="center"/>
    </xf>
    <xf numFmtId="165" fontId="11" fillId="0" borderId="11" xfId="0" applyNumberFormat="1" applyFont="1" applyBorder="1" applyAlignment="1">
      <alignment horizontal="center"/>
    </xf>
    <xf numFmtId="165" fontId="11" fillId="0" borderId="3" xfId="0" applyNumberFormat="1" applyFont="1" applyBorder="1" applyAlignment="1">
      <alignment horizontal="center"/>
    </xf>
    <xf numFmtId="167" fontId="18" fillId="0" borderId="14" xfId="16" applyNumberFormat="1" applyFont="1" applyFill="1" applyBorder="1" applyAlignment="1">
      <alignment horizontal="right"/>
    </xf>
    <xf numFmtId="167" fontId="18" fillId="0" borderId="13" xfId="16" applyNumberFormat="1" applyFont="1" applyFill="1" applyBorder="1" applyAlignment="1">
      <alignment horizontal="right"/>
    </xf>
    <xf numFmtId="167" fontId="18" fillId="0" borderId="15" xfId="16" applyNumberFormat="1" applyFont="1" applyFill="1" applyBorder="1" applyAlignment="1">
      <alignment horizontal="right"/>
    </xf>
    <xf numFmtId="165" fontId="18" fillId="0" borderId="13" xfId="0" applyNumberFormat="1" applyFont="1" applyBorder="1" applyAlignment="1">
      <alignment horizontal="center"/>
    </xf>
    <xf numFmtId="0" fontId="11" fillId="0" borderId="14" xfId="0" applyFont="1" applyBorder="1" applyAlignment="1">
      <alignment horizontal="center"/>
    </xf>
    <xf numFmtId="0" fontId="11" fillId="0" borderId="15" xfId="0" applyFont="1" applyBorder="1" applyAlignment="1">
      <alignment horizontal="center"/>
    </xf>
    <xf numFmtId="165" fontId="11" fillId="0" borderId="13" xfId="0" applyNumberFormat="1" applyFont="1" applyBorder="1" applyAlignment="1">
      <alignment horizontal="center"/>
    </xf>
    <xf numFmtId="167" fontId="17" fillId="0" borderId="2" xfId="16" applyNumberFormat="1" applyFont="1" applyFill="1" applyBorder="1" applyAlignment="1">
      <alignment horizontal="right"/>
    </xf>
    <xf numFmtId="167" fontId="17" fillId="0" borderId="3" xfId="16" applyNumberFormat="1" applyFont="1" applyFill="1" applyBorder="1" applyAlignment="1">
      <alignment horizontal="right"/>
    </xf>
    <xf numFmtId="167" fontId="17" fillId="0" borderId="11" xfId="16" applyNumberFormat="1" applyFont="1" applyFill="1" applyBorder="1" applyAlignment="1">
      <alignment horizontal="right"/>
    </xf>
    <xf numFmtId="165" fontId="17" fillId="0" borderId="3" xfId="0" applyNumberFormat="1" applyFont="1" applyBorder="1" applyAlignment="1">
      <alignment horizontal="center"/>
    </xf>
    <xf numFmtId="167" fontId="18" fillId="0" borderId="9" xfId="16" applyNumberFormat="1" applyFont="1" applyFill="1" applyBorder="1" applyAlignment="1">
      <alignment horizontal="right"/>
    </xf>
    <xf numFmtId="167" fontId="18" fillId="0" borderId="0" xfId="16" applyNumberFormat="1" applyFont="1" applyFill="1" applyBorder="1" applyAlignment="1">
      <alignment horizontal="right"/>
    </xf>
    <xf numFmtId="167" fontId="18" fillId="0" borderId="10" xfId="16" applyNumberFormat="1" applyFont="1" applyFill="1" applyBorder="1" applyAlignment="1">
      <alignment horizontal="right"/>
    </xf>
    <xf numFmtId="165" fontId="18" fillId="0" borderId="0" xfId="0" applyNumberFormat="1" applyFont="1" applyAlignment="1">
      <alignment horizontal="center"/>
    </xf>
    <xf numFmtId="167" fontId="18" fillId="0" borderId="6" xfId="16" applyNumberFormat="1" applyFont="1" applyFill="1" applyBorder="1" applyAlignment="1">
      <alignment horizontal="right"/>
    </xf>
    <xf numFmtId="167" fontId="18" fillId="0" borderId="7" xfId="16" applyNumberFormat="1" applyFont="1" applyFill="1" applyBorder="1" applyAlignment="1">
      <alignment horizontal="right"/>
    </xf>
    <xf numFmtId="165" fontId="18" fillId="0" borderId="6" xfId="0" applyNumberFormat="1" applyFont="1" applyBorder="1" applyAlignment="1">
      <alignment horizontal="center"/>
    </xf>
    <xf numFmtId="6" fontId="31" fillId="4" borderId="0" xfId="0" quotePrefix="1" applyNumberFormat="1" applyFont="1" applyFill="1" applyAlignment="1">
      <alignment vertical="center"/>
    </xf>
    <xf numFmtId="165" fontId="47" fillId="0" borderId="0" xfId="0" applyNumberFormat="1" applyFont="1" applyAlignment="1">
      <alignment horizontal="center"/>
    </xf>
    <xf numFmtId="165" fontId="47" fillId="0" borderId="6" xfId="0" applyNumberFormat="1" applyFont="1" applyBorder="1" applyAlignment="1">
      <alignment horizontal="center"/>
    </xf>
    <xf numFmtId="165" fontId="48" fillId="0" borderId="13" xfId="0" applyNumberFormat="1" applyFont="1" applyBorder="1" applyAlignment="1">
      <alignment horizontal="center"/>
    </xf>
    <xf numFmtId="165" fontId="43" fillId="0" borderId="0" xfId="0" applyNumberFormat="1" applyFont="1" applyAlignment="1">
      <alignment horizontal="center" vertical="center"/>
    </xf>
    <xf numFmtId="3" fontId="46" fillId="2" borderId="2" xfId="0" applyNumberFormat="1" applyFont="1" applyFill="1" applyBorder="1" applyAlignment="1">
      <alignment horizontal="right" vertical="center"/>
    </xf>
    <xf numFmtId="3" fontId="46" fillId="2" borderId="3" xfId="0" applyNumberFormat="1" applyFont="1" applyFill="1" applyBorder="1" applyAlignment="1">
      <alignment horizontal="right" vertical="center"/>
    </xf>
    <xf numFmtId="3" fontId="46" fillId="2" borderId="11" xfId="0" applyNumberFormat="1" applyFont="1" applyFill="1" applyBorder="1" applyAlignment="1">
      <alignment horizontal="right" vertical="center"/>
    </xf>
    <xf numFmtId="3" fontId="46" fillId="2" borderId="9" xfId="0" applyNumberFormat="1" applyFont="1" applyFill="1" applyBorder="1" applyAlignment="1">
      <alignment horizontal="right" vertical="center"/>
    </xf>
    <xf numFmtId="3" fontId="46" fillId="2" borderId="0" xfId="0" applyNumberFormat="1" applyFont="1" applyFill="1" applyAlignment="1">
      <alignment horizontal="right" vertical="center"/>
    </xf>
    <xf numFmtId="3" fontId="46" fillId="2" borderId="10" xfId="0" applyNumberFormat="1" applyFont="1" applyFill="1" applyBorder="1" applyAlignment="1">
      <alignment horizontal="right" vertical="center"/>
    </xf>
    <xf numFmtId="3" fontId="43" fillId="2" borderId="9" xfId="0" applyNumberFormat="1" applyFont="1" applyFill="1" applyBorder="1" applyAlignment="1">
      <alignment horizontal="right" vertical="center"/>
    </xf>
    <xf numFmtId="3" fontId="43" fillId="2" borderId="0" xfId="0" applyNumberFormat="1" applyFont="1" applyFill="1" applyAlignment="1">
      <alignment horizontal="right" vertical="center"/>
    </xf>
    <xf numFmtId="3" fontId="43" fillId="2" borderId="10" xfId="0" applyNumberFormat="1" applyFont="1" applyFill="1" applyBorder="1" applyAlignment="1">
      <alignment horizontal="right" vertical="center"/>
    </xf>
    <xf numFmtId="3" fontId="43" fillId="2" borderId="5" xfId="0" applyNumberFormat="1" applyFont="1" applyFill="1" applyBorder="1" applyAlignment="1">
      <alignment horizontal="right" vertical="center"/>
    </xf>
    <xf numFmtId="3" fontId="43" fillId="2" borderId="6" xfId="0" applyNumberFormat="1" applyFont="1" applyFill="1" applyBorder="1" applyAlignment="1">
      <alignment horizontal="right" vertical="center"/>
    </xf>
    <xf numFmtId="3" fontId="43" fillId="2" borderId="7" xfId="0" applyNumberFormat="1" applyFont="1" applyFill="1" applyBorder="1" applyAlignment="1">
      <alignment horizontal="right" vertical="center"/>
    </xf>
    <xf numFmtId="0" fontId="46" fillId="0" borderId="1" xfId="0" applyFont="1" applyBorder="1" applyAlignment="1">
      <alignment horizontal="center" vertical="center"/>
    </xf>
    <xf numFmtId="0" fontId="46" fillId="0" borderId="4" xfId="0" applyFont="1" applyBorder="1" applyAlignment="1">
      <alignment horizontal="center" vertical="center"/>
    </xf>
    <xf numFmtId="3" fontId="46" fillId="0" borderId="7" xfId="0" applyNumberFormat="1" applyFont="1" applyBorder="1" applyAlignment="1">
      <alignment horizontal="center" vertical="center"/>
    </xf>
    <xf numFmtId="166" fontId="46" fillId="5" borderId="9" xfId="13" applyNumberFormat="1" applyFont="1" applyFill="1" applyBorder="1" applyAlignment="1">
      <alignment horizontal="right" vertical="center" wrapText="1"/>
    </xf>
    <xf numFmtId="0" fontId="46" fillId="0" borderId="0" xfId="0" applyFont="1" applyAlignment="1">
      <alignment horizontal="right"/>
    </xf>
    <xf numFmtId="0" fontId="0" fillId="0" borderId="0" xfId="0" applyAlignment="1">
      <alignment horizontal="left" wrapText="1"/>
    </xf>
    <xf numFmtId="0" fontId="24" fillId="2" borderId="0" xfId="0" applyFont="1" applyFill="1" applyAlignment="1">
      <alignment vertical="center"/>
    </xf>
    <xf numFmtId="3" fontId="24" fillId="2" borderId="0" xfId="0" applyNumberFormat="1" applyFont="1" applyFill="1" applyAlignment="1">
      <alignment horizontal="center" vertical="center"/>
    </xf>
    <xf numFmtId="165" fontId="24" fillId="2" borderId="0" xfId="0" applyNumberFormat="1" applyFont="1" applyFill="1" applyAlignment="1">
      <alignment horizontal="center"/>
    </xf>
    <xf numFmtId="3" fontId="56" fillId="2" borderId="0" xfId="0" applyNumberFormat="1" applyFont="1" applyFill="1" applyAlignment="1">
      <alignment horizontal="center" vertical="center"/>
    </xf>
    <xf numFmtId="10" fontId="56" fillId="2" borderId="0" xfId="0" applyNumberFormat="1" applyFont="1" applyFill="1" applyAlignment="1">
      <alignment horizontal="center"/>
    </xf>
    <xf numFmtId="0" fontId="51" fillId="0" borderId="0" xfId="1" applyFont="1"/>
    <xf numFmtId="0" fontId="44" fillId="3" borderId="1" xfId="4" applyFont="1" applyFill="1" applyBorder="1" applyAlignment="1">
      <alignment horizontal="center" vertical="center"/>
    </xf>
    <xf numFmtId="0" fontId="45" fillId="4" borderId="2" xfId="0" applyFont="1" applyFill="1" applyBorder="1" applyAlignment="1">
      <alignment horizontal="center" vertical="top"/>
    </xf>
    <xf numFmtId="0" fontId="44" fillId="3" borderId="11" xfId="0" applyFont="1" applyFill="1" applyBorder="1" applyAlignment="1">
      <alignment horizontal="center" vertical="center"/>
    </xf>
    <xf numFmtId="0" fontId="46" fillId="0" borderId="0" xfId="0" applyFont="1" applyAlignment="1">
      <alignment horizontal="left" vertical="center" wrapText="1"/>
    </xf>
    <xf numFmtId="0" fontId="44" fillId="4" borderId="6" xfId="0" applyFont="1" applyFill="1" applyBorder="1" applyAlignment="1">
      <alignment horizontal="left"/>
    </xf>
    <xf numFmtId="0" fontId="44" fillId="4" borderId="7" xfId="0" applyFont="1" applyFill="1" applyBorder="1" applyAlignment="1">
      <alignment horizontal="left"/>
    </xf>
    <xf numFmtId="0" fontId="43" fillId="2" borderId="2" xfId="0" applyFont="1" applyFill="1" applyBorder="1" applyAlignment="1">
      <alignment horizontal="left"/>
    </xf>
    <xf numFmtId="0" fontId="43" fillId="2" borderId="9" xfId="0" applyFont="1" applyFill="1" applyBorder="1" applyAlignment="1">
      <alignment horizontal="center"/>
    </xf>
    <xf numFmtId="0" fontId="43" fillId="2" borderId="0" xfId="0" applyFont="1" applyFill="1" applyAlignment="1">
      <alignment horizontal="center"/>
    </xf>
    <xf numFmtId="0" fontId="43" fillId="2" borderId="10" xfId="0" applyFont="1" applyFill="1" applyBorder="1" applyAlignment="1">
      <alignment horizontal="center"/>
    </xf>
    <xf numFmtId="0" fontId="43" fillId="2" borderId="9" xfId="0" applyFont="1" applyFill="1" applyBorder="1" applyAlignment="1">
      <alignment horizontal="left"/>
    </xf>
    <xf numFmtId="0" fontId="43" fillId="2" borderId="10" xfId="0" applyFont="1" applyFill="1" applyBorder="1" applyAlignment="1">
      <alignment horizontal="left"/>
    </xf>
    <xf numFmtId="0" fontId="46" fillId="0" borderId="0" xfId="0" applyFont="1" applyAlignment="1">
      <alignment vertical="center"/>
    </xf>
    <xf numFmtId="0" fontId="44" fillId="4" borderId="0" xfId="0" applyFont="1" applyFill="1" applyAlignment="1">
      <alignment horizontal="center"/>
    </xf>
    <xf numFmtId="0" fontId="59" fillId="3" borderId="0" xfId="0" applyFont="1" applyFill="1" applyAlignment="1">
      <alignment vertical="center"/>
    </xf>
    <xf numFmtId="0" fontId="60" fillId="4" borderId="1" xfId="0" applyFont="1" applyFill="1" applyBorder="1" applyAlignment="1">
      <alignment horizontal="center" vertical="top"/>
    </xf>
    <xf numFmtId="0" fontId="61" fillId="0" borderId="0" xfId="0" applyFont="1"/>
    <xf numFmtId="0" fontId="62" fillId="3" borderId="7" xfId="1" applyFont="1" applyFill="1" applyBorder="1"/>
    <xf numFmtId="0" fontId="59" fillId="3" borderId="0" xfId="0" applyFont="1" applyFill="1" applyAlignment="1">
      <alignment horizontal="center"/>
    </xf>
    <xf numFmtId="0" fontId="59" fillId="3" borderId="10" xfId="0" applyFont="1" applyFill="1" applyBorder="1" applyAlignment="1">
      <alignment horizontal="center"/>
    </xf>
    <xf numFmtId="0" fontId="55" fillId="2" borderId="8" xfId="0" applyFont="1" applyFill="1" applyBorder="1" applyAlignment="1">
      <alignment vertical="center"/>
    </xf>
    <xf numFmtId="3" fontId="55" fillId="0" borderId="3" xfId="0" applyNumberFormat="1" applyFont="1" applyBorder="1" applyAlignment="1">
      <alignment horizontal="center" vertical="center"/>
    </xf>
    <xf numFmtId="165" fontId="55" fillId="2" borderId="2" xfId="0" applyNumberFormat="1" applyFont="1" applyFill="1" applyBorder="1" applyAlignment="1">
      <alignment horizontal="center" vertical="center"/>
    </xf>
    <xf numFmtId="165" fontId="55" fillId="2" borderId="11" xfId="0" applyNumberFormat="1" applyFont="1" applyFill="1" applyBorder="1" applyAlignment="1">
      <alignment horizontal="center" vertical="center"/>
    </xf>
    <xf numFmtId="3" fontId="55" fillId="0" borderId="0" xfId="0" applyNumberFormat="1" applyFont="1" applyAlignment="1">
      <alignment horizontal="center" vertical="center"/>
    </xf>
    <xf numFmtId="165" fontId="55" fillId="2" borderId="1" xfId="0" applyNumberFormat="1" applyFont="1" applyFill="1" applyBorder="1" applyAlignment="1">
      <alignment horizontal="center" vertical="center"/>
    </xf>
    <xf numFmtId="0" fontId="63" fillId="0" borderId="0" xfId="0" applyFont="1"/>
    <xf numFmtId="165" fontId="55" fillId="2" borderId="9" xfId="0" applyNumberFormat="1" applyFont="1" applyFill="1" applyBorder="1" applyAlignment="1">
      <alignment horizontal="center" vertical="center"/>
    </xf>
    <xf numFmtId="165" fontId="55" fillId="2" borderId="10" xfId="0" applyNumberFormat="1" applyFont="1" applyFill="1" applyBorder="1" applyAlignment="1">
      <alignment horizontal="center" vertical="center"/>
    </xf>
    <xf numFmtId="165" fontId="55" fillId="2" borderId="8" xfId="0" applyNumberFormat="1" applyFont="1" applyFill="1" applyBorder="1" applyAlignment="1">
      <alignment horizontal="center" vertical="center"/>
    </xf>
    <xf numFmtId="0" fontId="56" fillId="2" borderId="8" xfId="0" applyFont="1" applyFill="1" applyBorder="1" applyAlignment="1">
      <alignment vertical="center"/>
    </xf>
    <xf numFmtId="3" fontId="56" fillId="0" borderId="0" xfId="0" applyNumberFormat="1" applyFont="1" applyAlignment="1">
      <alignment horizontal="center" vertical="center"/>
    </xf>
    <xf numFmtId="165" fontId="56" fillId="2" borderId="9" xfId="0" applyNumberFormat="1" applyFont="1" applyFill="1" applyBorder="1" applyAlignment="1">
      <alignment horizontal="center" vertical="center"/>
    </xf>
    <xf numFmtId="165" fontId="56" fillId="2" borderId="10" xfId="0" applyNumberFormat="1" applyFont="1" applyFill="1" applyBorder="1" applyAlignment="1">
      <alignment horizontal="center" vertical="center"/>
    </xf>
    <xf numFmtId="165" fontId="56" fillId="2" borderId="8" xfId="0" applyNumberFormat="1" applyFont="1" applyFill="1" applyBorder="1" applyAlignment="1">
      <alignment horizontal="center" vertical="center"/>
    </xf>
    <xf numFmtId="0" fontId="56" fillId="2" borderId="4" xfId="0" applyFont="1" applyFill="1" applyBorder="1" applyAlignment="1">
      <alignment vertical="center"/>
    </xf>
    <xf numFmtId="3" fontId="56" fillId="0" borderId="6" xfId="0" applyNumberFormat="1" applyFont="1" applyBorder="1" applyAlignment="1">
      <alignment horizontal="center" vertical="center"/>
    </xf>
    <xf numFmtId="3" fontId="56" fillId="2" borderId="6" xfId="0" applyNumberFormat="1" applyFont="1" applyFill="1" applyBorder="1" applyAlignment="1">
      <alignment horizontal="center" vertical="center"/>
    </xf>
    <xf numFmtId="0" fontId="56" fillId="0" borderId="12" xfId="0" applyFont="1" applyBorder="1" applyAlignment="1">
      <alignment horizontal="left" vertical="center"/>
    </xf>
    <xf numFmtId="165" fontId="56" fillId="0" borderId="13" xfId="0" applyNumberFormat="1" applyFont="1" applyBorder="1" applyAlignment="1">
      <alignment horizontal="center" vertical="center"/>
    </xf>
    <xf numFmtId="165" fontId="56" fillId="0" borderId="15" xfId="0" applyNumberFormat="1" applyFont="1" applyBorder="1" applyAlignment="1">
      <alignment horizontal="center" vertical="center"/>
    </xf>
    <xf numFmtId="0" fontId="56" fillId="2" borderId="13" xfId="0" applyFont="1" applyFill="1" applyBorder="1" applyAlignment="1">
      <alignment horizontal="center" vertical="center"/>
    </xf>
    <xf numFmtId="0" fontId="56" fillId="2" borderId="15" xfId="0" applyFont="1" applyFill="1" applyBorder="1" applyAlignment="1">
      <alignment horizontal="center" vertical="center"/>
    </xf>
    <xf numFmtId="165" fontId="56" fillId="0" borderId="14" xfId="0" applyNumberFormat="1" applyFont="1" applyBorder="1" applyAlignment="1">
      <alignment horizontal="center" vertical="center"/>
    </xf>
    <xf numFmtId="0" fontId="56" fillId="2" borderId="12" xfId="0" applyFont="1" applyFill="1" applyBorder="1" applyAlignment="1">
      <alignment horizontal="center" vertical="center"/>
    </xf>
    <xf numFmtId="0" fontId="56" fillId="0" borderId="0" xfId="0" applyFont="1" applyAlignment="1">
      <alignment horizontal="left" vertical="center"/>
    </xf>
    <xf numFmtId="165" fontId="56" fillId="0" borderId="0" xfId="0" applyNumberFormat="1" applyFont="1" applyAlignment="1">
      <alignment horizontal="center" vertical="center"/>
    </xf>
    <xf numFmtId="0" fontId="56" fillId="2" borderId="0" xfId="0" applyFont="1" applyFill="1" applyAlignment="1">
      <alignment horizontal="center" vertical="center"/>
    </xf>
    <xf numFmtId="0" fontId="64" fillId="0" borderId="0" xfId="0" applyFont="1"/>
    <xf numFmtId="10" fontId="56" fillId="2" borderId="0" xfId="0" applyNumberFormat="1" applyFont="1" applyFill="1" applyAlignment="1">
      <alignment horizontal="center" vertical="center"/>
    </xf>
    <xf numFmtId="10" fontId="56" fillId="0" borderId="0" xfId="0" applyNumberFormat="1" applyFont="1" applyAlignment="1">
      <alignment horizontal="center" vertical="center"/>
    </xf>
    <xf numFmtId="0" fontId="55" fillId="0" borderId="0" xfId="0" applyFont="1"/>
    <xf numFmtId="0" fontId="64" fillId="0" borderId="0" xfId="0" applyFont="1" applyAlignment="1">
      <alignment horizontal="center"/>
    </xf>
    <xf numFmtId="0" fontId="56" fillId="2" borderId="0" xfId="0" applyFont="1" applyFill="1" applyAlignment="1">
      <alignment vertical="center"/>
    </xf>
    <xf numFmtId="0" fontId="56" fillId="2" borderId="6" xfId="0" applyFont="1" applyFill="1" applyBorder="1" applyAlignment="1">
      <alignment vertical="center"/>
    </xf>
    <xf numFmtId="0" fontId="55" fillId="2" borderId="1" xfId="0" applyFont="1" applyFill="1" applyBorder="1"/>
    <xf numFmtId="165" fontId="55" fillId="2" borderId="3" xfId="0" applyNumberFormat="1" applyFont="1" applyFill="1" applyBorder="1" applyAlignment="1">
      <alignment horizontal="center" vertical="center"/>
    </xf>
    <xf numFmtId="0" fontId="55" fillId="2" borderId="8" xfId="0" applyFont="1" applyFill="1" applyBorder="1"/>
    <xf numFmtId="165" fontId="55" fillId="2" borderId="0" xfId="0" applyNumberFormat="1" applyFont="1" applyFill="1" applyAlignment="1">
      <alignment horizontal="center" vertical="center"/>
    </xf>
    <xf numFmtId="0" fontId="55" fillId="2" borderId="4" xfId="0" applyFont="1" applyFill="1" applyBorder="1"/>
    <xf numFmtId="3" fontId="55" fillId="0" borderId="6" xfId="0" applyNumberFormat="1" applyFont="1" applyBorder="1" applyAlignment="1">
      <alignment horizontal="center" vertical="center"/>
    </xf>
    <xf numFmtId="3" fontId="55" fillId="0" borderId="7" xfId="0" applyNumberFormat="1" applyFont="1" applyBorder="1" applyAlignment="1">
      <alignment horizontal="center" vertical="center"/>
    </xf>
    <xf numFmtId="165" fontId="55" fillId="2" borderId="6" xfId="0" applyNumberFormat="1" applyFont="1" applyFill="1" applyBorder="1" applyAlignment="1">
      <alignment horizontal="center" vertical="center"/>
    </xf>
    <xf numFmtId="165" fontId="55" fillId="2" borderId="7" xfId="0" applyNumberFormat="1" applyFont="1" applyFill="1" applyBorder="1" applyAlignment="1">
      <alignment horizontal="center" vertical="center"/>
    </xf>
    <xf numFmtId="0" fontId="65" fillId="2" borderId="0" xfId="0" applyFont="1" applyFill="1"/>
    <xf numFmtId="0" fontId="55" fillId="2" borderId="0" xfId="0" applyFont="1" applyFill="1"/>
    <xf numFmtId="0" fontId="66" fillId="0" borderId="0" xfId="0" applyFont="1"/>
    <xf numFmtId="0" fontId="59" fillId="4" borderId="12" xfId="0" applyFont="1" applyFill="1" applyBorder="1"/>
    <xf numFmtId="17" fontId="59" fillId="4" borderId="13" xfId="0" quotePrefix="1" applyNumberFormat="1" applyFont="1" applyFill="1" applyBorder="1" applyAlignment="1">
      <alignment horizontal="center"/>
    </xf>
    <xf numFmtId="0" fontId="59" fillId="4" borderId="15" xfId="0" applyFont="1" applyFill="1" applyBorder="1" applyAlignment="1">
      <alignment horizontal="center"/>
    </xf>
    <xf numFmtId="3" fontId="55" fillId="0" borderId="0" xfId="0" applyNumberFormat="1" applyFont="1" applyAlignment="1">
      <alignment horizontal="center"/>
    </xf>
    <xf numFmtId="165" fontId="55" fillId="0" borderId="10" xfId="0" applyNumberFormat="1" applyFont="1" applyBorder="1" applyAlignment="1">
      <alignment horizontal="center"/>
    </xf>
    <xf numFmtId="3" fontId="55" fillId="0" borderId="9" xfId="0" applyNumberFormat="1" applyFont="1" applyBorder="1" applyAlignment="1">
      <alignment horizontal="center"/>
    </xf>
    <xf numFmtId="0" fontId="55" fillId="2" borderId="12" xfId="0" applyFont="1" applyFill="1" applyBorder="1"/>
    <xf numFmtId="3" fontId="55" fillId="0" borderId="13" xfId="0" applyNumberFormat="1" applyFont="1" applyBorder="1" applyAlignment="1">
      <alignment horizontal="center"/>
    </xf>
    <xf numFmtId="165" fontId="55" fillId="0" borderId="0" xfId="0" applyNumberFormat="1" applyFont="1" applyAlignment="1">
      <alignment horizontal="center"/>
    </xf>
    <xf numFmtId="0" fontId="67" fillId="0" borderId="0" xfId="0" applyFont="1"/>
    <xf numFmtId="0" fontId="59" fillId="3" borderId="12" xfId="0" applyFont="1" applyFill="1" applyBorder="1" applyAlignment="1">
      <alignment horizontal="center" wrapText="1"/>
    </xf>
    <xf numFmtId="165" fontId="55" fillId="0" borderId="8" xfId="0" applyNumberFormat="1" applyFont="1" applyBorder="1" applyAlignment="1">
      <alignment horizontal="center"/>
    </xf>
    <xf numFmtId="165" fontId="55" fillId="0" borderId="4" xfId="0" applyNumberFormat="1" applyFont="1" applyBorder="1" applyAlignment="1">
      <alignment horizontal="center"/>
    </xf>
    <xf numFmtId="0" fontId="59" fillId="4" borderId="2" xfId="0" applyFont="1" applyFill="1" applyBorder="1" applyAlignment="1">
      <alignment horizontal="center" vertical="center"/>
    </xf>
    <xf numFmtId="0" fontId="59" fillId="4" borderId="3" xfId="0" applyFont="1" applyFill="1" applyBorder="1" applyAlignment="1">
      <alignment horizontal="center" vertical="center"/>
    </xf>
    <xf numFmtId="0" fontId="59" fillId="4" borderId="11" xfId="0" applyFont="1" applyFill="1" applyBorder="1" applyAlignment="1">
      <alignment horizontal="center" vertical="center"/>
    </xf>
    <xf numFmtId="0" fontId="60" fillId="4" borderId="5" xfId="0" applyFont="1" applyFill="1" applyBorder="1" applyAlignment="1">
      <alignment horizontal="center"/>
    </xf>
    <xf numFmtId="0" fontId="60" fillId="4" borderId="6" xfId="0" applyFont="1" applyFill="1" applyBorder="1" applyAlignment="1">
      <alignment horizontal="center"/>
    </xf>
    <xf numFmtId="0" fontId="60" fillId="4" borderId="7" xfId="0" applyFont="1" applyFill="1" applyBorder="1" applyAlignment="1">
      <alignment horizontal="center"/>
    </xf>
    <xf numFmtId="0" fontId="55" fillId="0" borderId="8" xfId="0" applyFont="1" applyBorder="1" applyAlignment="1">
      <alignment vertical="center"/>
    </xf>
    <xf numFmtId="3" fontId="55" fillId="0" borderId="18" xfId="0" applyNumberFormat="1" applyFont="1" applyBorder="1" applyAlignment="1">
      <alignment vertical="center"/>
    </xf>
    <xf numFmtId="3" fontId="55" fillId="0" borderId="0" xfId="0" applyNumberFormat="1" applyFont="1" applyAlignment="1">
      <alignment vertical="center"/>
    </xf>
    <xf numFmtId="165" fontId="55" fillId="0" borderId="10" xfId="0" applyNumberFormat="1" applyFont="1" applyBorder="1" applyAlignment="1">
      <alignment vertical="center"/>
    </xf>
    <xf numFmtId="3" fontId="55" fillId="2" borderId="18" xfId="0" applyNumberFormat="1" applyFont="1" applyFill="1" applyBorder="1" applyAlignment="1">
      <alignment vertical="center"/>
    </xf>
    <xf numFmtId="3" fontId="55" fillId="2" borderId="0" xfId="0" applyNumberFormat="1" applyFont="1" applyFill="1" applyAlignment="1">
      <alignment vertical="center"/>
    </xf>
    <xf numFmtId="165" fontId="55" fillId="2" borderId="10" xfId="0" applyNumberFormat="1" applyFont="1" applyFill="1" applyBorder="1" applyAlignment="1">
      <alignment vertical="center"/>
    </xf>
    <xf numFmtId="0" fontId="55" fillId="2" borderId="4" xfId="0" applyFont="1" applyFill="1" applyBorder="1" applyAlignment="1">
      <alignment vertical="center"/>
    </xf>
    <xf numFmtId="3" fontId="55" fillId="0" borderId="6" xfId="0" applyNumberFormat="1" applyFont="1" applyBorder="1" applyAlignment="1">
      <alignment vertical="center"/>
    </xf>
    <xf numFmtId="165" fontId="55" fillId="0" borderId="7" xfId="0" applyNumberFormat="1" applyFont="1" applyBorder="1" applyAlignment="1">
      <alignment vertical="center"/>
    </xf>
    <xf numFmtId="3" fontId="55" fillId="2" borderId="6" xfId="0" applyNumberFormat="1" applyFont="1" applyFill="1" applyBorder="1" applyAlignment="1">
      <alignment vertical="center"/>
    </xf>
    <xf numFmtId="165" fontId="55" fillId="2" borderId="7" xfId="0" applyNumberFormat="1" applyFont="1" applyFill="1" applyBorder="1" applyAlignment="1">
      <alignment vertical="center"/>
    </xf>
    <xf numFmtId="0" fontId="64" fillId="0" borderId="3" xfId="0" applyFont="1" applyBorder="1"/>
    <xf numFmtId="0" fontId="55" fillId="2" borderId="0" xfId="0" applyFont="1" applyFill="1" applyAlignment="1">
      <alignment wrapText="1"/>
    </xf>
    <xf numFmtId="0" fontId="55" fillId="2" borderId="0" xfId="0" applyFont="1" applyFill="1" applyAlignment="1">
      <alignment horizontal="left" vertical="center"/>
    </xf>
    <xf numFmtId="0" fontId="55" fillId="2" borderId="0" xfId="0" applyFont="1" applyFill="1" applyAlignment="1">
      <alignment horizontal="left"/>
    </xf>
    <xf numFmtId="0" fontId="44" fillId="0" borderId="0" xfId="0" applyFont="1"/>
    <xf numFmtId="166" fontId="47" fillId="3" borderId="0" xfId="0" applyNumberFormat="1" applyFont="1" applyFill="1"/>
    <xf numFmtId="0" fontId="46" fillId="3" borderId="0" xfId="0" applyFont="1" applyFill="1"/>
    <xf numFmtId="43" fontId="43" fillId="0" borderId="0" xfId="3" applyNumberFormat="1" applyFont="1" applyAlignment="1">
      <alignment horizontal="center" vertical="top" wrapText="1"/>
    </xf>
    <xf numFmtId="0" fontId="46" fillId="3" borderId="6" xfId="14" applyFont="1" applyFill="1" applyBorder="1"/>
    <xf numFmtId="0" fontId="44" fillId="3" borderId="5" xfId="3" applyFont="1" applyFill="1" applyBorder="1" applyAlignment="1">
      <alignment horizontal="center"/>
    </xf>
    <xf numFmtId="0" fontId="44" fillId="3" borderId="7" xfId="3" applyFont="1" applyFill="1" applyBorder="1" applyAlignment="1">
      <alignment horizontal="center"/>
    </xf>
    <xf numFmtId="17" fontId="43" fillId="0" borderId="9" xfId="3" quotePrefix="1" applyNumberFormat="1" applyFont="1" applyBorder="1" applyAlignment="1">
      <alignment horizontal="center"/>
    </xf>
    <xf numFmtId="1" fontId="43" fillId="0" borderId="0" xfId="13" applyNumberFormat="1" applyFont="1" applyBorder="1" applyAlignment="1">
      <alignment horizontal="center" vertical="center"/>
    </xf>
    <xf numFmtId="3" fontId="46" fillId="5" borderId="9" xfId="14" applyNumberFormat="1" applyFont="1" applyFill="1" applyBorder="1"/>
    <xf numFmtId="3" fontId="46" fillId="5" borderId="0" xfId="14" applyNumberFormat="1" applyFont="1" applyFill="1"/>
    <xf numFmtId="3" fontId="46" fillId="5" borderId="10" xfId="14" applyNumberFormat="1" applyFont="1" applyFill="1" applyBorder="1"/>
    <xf numFmtId="166" fontId="46" fillId="5" borderId="2" xfId="13" applyNumberFormat="1" applyFont="1" applyFill="1" applyBorder="1" applyAlignment="1">
      <alignment horizontal="center"/>
    </xf>
    <xf numFmtId="166" fontId="46" fillId="5" borderId="3" xfId="13" applyNumberFormat="1" applyFont="1" applyFill="1" applyBorder="1" applyAlignment="1">
      <alignment horizontal="center"/>
    </xf>
    <xf numFmtId="166" fontId="46" fillId="5" borderId="11" xfId="13" applyNumberFormat="1" applyFont="1" applyFill="1" applyBorder="1" applyAlignment="1">
      <alignment horizontal="center"/>
    </xf>
    <xf numFmtId="165" fontId="46" fillId="5" borderId="33" xfId="2" applyNumberFormat="1" applyFont="1" applyFill="1" applyBorder="1" applyAlignment="1">
      <alignment horizontal="center" vertical="center"/>
    </xf>
    <xf numFmtId="165" fontId="46" fillId="5" borderId="36" xfId="2" applyNumberFormat="1" applyFont="1" applyFill="1" applyBorder="1" applyAlignment="1">
      <alignment horizontal="center" vertical="center"/>
    </xf>
    <xf numFmtId="166" fontId="46" fillId="6" borderId="0" xfId="13" applyNumberFormat="1" applyFont="1" applyFill="1" applyBorder="1" applyAlignment="1">
      <alignment horizontal="center" vertical="center"/>
    </xf>
    <xf numFmtId="168" fontId="46" fillId="6" borderId="0" xfId="13" applyNumberFormat="1" applyFont="1" applyFill="1" applyBorder="1" applyAlignment="1">
      <alignment horizontal="center" vertical="center"/>
    </xf>
    <xf numFmtId="3" fontId="46" fillId="5" borderId="9" xfId="14" applyNumberFormat="1" applyFont="1" applyFill="1" applyBorder="1" applyAlignment="1">
      <alignment vertical="center"/>
    </xf>
    <xf numFmtId="3" fontId="46" fillId="5" borderId="0" xfId="14" applyNumberFormat="1" applyFont="1" applyFill="1" applyAlignment="1">
      <alignment vertical="center"/>
    </xf>
    <xf numFmtId="3" fontId="46" fillId="5" borderId="10" xfId="14" applyNumberFormat="1" applyFont="1" applyFill="1" applyBorder="1" applyAlignment="1">
      <alignment vertical="center"/>
    </xf>
    <xf numFmtId="166" fontId="46" fillId="5" borderId="9" xfId="13" applyNumberFormat="1" applyFont="1" applyFill="1" applyBorder="1" applyAlignment="1">
      <alignment horizontal="center" vertical="center"/>
    </xf>
    <xf numFmtId="166" fontId="46" fillId="5" borderId="0" xfId="13" applyNumberFormat="1" applyFont="1" applyFill="1" applyBorder="1" applyAlignment="1">
      <alignment horizontal="center" vertical="center"/>
    </xf>
    <xf numFmtId="166" fontId="46" fillId="5" borderId="10" xfId="13" applyNumberFormat="1" applyFont="1" applyFill="1" applyBorder="1" applyAlignment="1">
      <alignment horizontal="center" vertical="center"/>
    </xf>
    <xf numFmtId="165" fontId="46" fillId="5" borderId="9" xfId="2" applyNumberFormat="1" applyFont="1" applyFill="1" applyBorder="1" applyAlignment="1">
      <alignment horizontal="center" vertical="center"/>
    </xf>
    <xf numFmtId="165" fontId="46" fillId="5" borderId="10" xfId="2" applyNumberFormat="1" applyFont="1" applyFill="1" applyBorder="1" applyAlignment="1">
      <alignment horizontal="center" vertical="center"/>
    </xf>
    <xf numFmtId="166" fontId="46" fillId="5" borderId="9" xfId="13" applyNumberFormat="1" applyFont="1" applyFill="1" applyBorder="1" applyAlignment="1">
      <alignment horizontal="center"/>
    </xf>
    <xf numFmtId="166" fontId="46" fillId="5" borderId="0" xfId="13" applyNumberFormat="1" applyFont="1" applyFill="1" applyBorder="1" applyAlignment="1">
      <alignment horizontal="center"/>
    </xf>
    <xf numFmtId="166" fontId="46" fillId="5" borderId="10" xfId="13" applyNumberFormat="1" applyFont="1" applyFill="1" applyBorder="1" applyAlignment="1">
      <alignment horizontal="center"/>
    </xf>
    <xf numFmtId="0" fontId="46" fillId="5" borderId="5" xfId="14" applyFont="1" applyFill="1" applyBorder="1" applyAlignment="1">
      <alignment vertical="center"/>
    </xf>
    <xf numFmtId="0" fontId="46" fillId="5" borderId="6" xfId="14" applyFont="1" applyFill="1" applyBorder="1"/>
    <xf numFmtId="0" fontId="46" fillId="5" borderId="7" xfId="14" applyFont="1" applyFill="1" applyBorder="1"/>
    <xf numFmtId="166" fontId="46" fillId="5" borderId="5" xfId="13" applyNumberFormat="1" applyFont="1" applyFill="1" applyBorder="1" applyAlignment="1">
      <alignment horizontal="center"/>
    </xf>
    <xf numFmtId="166" fontId="46" fillId="5" borderId="6" xfId="13" applyNumberFormat="1" applyFont="1" applyFill="1" applyBorder="1" applyAlignment="1">
      <alignment horizontal="center"/>
    </xf>
    <xf numFmtId="166" fontId="46" fillId="5" borderId="7" xfId="13" applyNumberFormat="1" applyFont="1" applyFill="1" applyBorder="1" applyAlignment="1">
      <alignment horizontal="center"/>
    </xf>
    <xf numFmtId="165" fontId="46" fillId="5" borderId="5" xfId="2" applyNumberFormat="1" applyFont="1" applyFill="1" applyBorder="1" applyAlignment="1">
      <alignment horizontal="center" vertical="center"/>
    </xf>
    <xf numFmtId="165" fontId="46" fillId="5" borderId="7" xfId="2" applyNumberFormat="1" applyFont="1" applyFill="1" applyBorder="1" applyAlignment="1">
      <alignment horizontal="center" vertical="center"/>
    </xf>
    <xf numFmtId="3" fontId="46" fillId="0" borderId="0" xfId="2" applyNumberFormat="1" applyFont="1" applyFill="1" applyBorder="1" applyAlignment="1">
      <alignment horizontal="center" vertical="center"/>
    </xf>
    <xf numFmtId="168" fontId="46" fillId="0" borderId="0" xfId="13" applyNumberFormat="1" applyFont="1" applyFill="1" applyBorder="1" applyAlignment="1">
      <alignment horizontal="center" vertical="center"/>
    </xf>
    <xf numFmtId="0" fontId="46" fillId="0" borderId="0" xfId="14" applyFont="1" applyAlignment="1">
      <alignment vertical="center"/>
    </xf>
    <xf numFmtId="0" fontId="46" fillId="0" borderId="0" xfId="14" applyFont="1"/>
    <xf numFmtId="165" fontId="43" fillId="0" borderId="0" xfId="2" applyNumberFormat="1" applyFont="1" applyFill="1" applyBorder="1" applyAlignment="1"/>
    <xf numFmtId="165" fontId="46" fillId="0" borderId="0" xfId="2" applyNumberFormat="1" applyFont="1" applyFill="1" applyBorder="1" applyAlignment="1">
      <alignment horizontal="right" vertical="center"/>
    </xf>
    <xf numFmtId="0" fontId="46" fillId="0" borderId="0" xfId="8" applyFont="1"/>
    <xf numFmtId="0" fontId="46" fillId="0" borderId="2" xfId="14" applyFont="1" applyBorder="1"/>
    <xf numFmtId="0" fontId="46" fillId="0" borderId="3" xfId="14" applyFont="1" applyBorder="1"/>
    <xf numFmtId="166" fontId="46" fillId="0" borderId="2" xfId="13" applyNumberFormat="1" applyFont="1" applyFill="1" applyBorder="1" applyAlignment="1"/>
    <xf numFmtId="167" fontId="46" fillId="0" borderId="3" xfId="6" applyNumberFormat="1" applyFont="1" applyFill="1" applyBorder="1" applyAlignment="1">
      <alignment horizontal="center" vertical="center"/>
    </xf>
    <xf numFmtId="167" fontId="46" fillId="0" borderId="11" xfId="6" applyNumberFormat="1" applyFont="1" applyFill="1" applyBorder="1" applyAlignment="1">
      <alignment horizontal="center" vertical="center"/>
    </xf>
    <xf numFmtId="165" fontId="46" fillId="6" borderId="2" xfId="2" applyNumberFormat="1" applyFont="1" applyFill="1" applyBorder="1" applyAlignment="1">
      <alignment horizontal="center" vertical="center"/>
    </xf>
    <xf numFmtId="0" fontId="46" fillId="0" borderId="9" xfId="14" applyFont="1" applyBorder="1"/>
    <xf numFmtId="167" fontId="46" fillId="0" borderId="9" xfId="6" applyNumberFormat="1" applyFont="1" applyFill="1" applyBorder="1" applyAlignment="1">
      <alignment horizontal="center" vertical="center"/>
    </xf>
    <xf numFmtId="165" fontId="46" fillId="6" borderId="9" xfId="2" applyNumberFormat="1" applyFont="1" applyFill="1" applyBorder="1" applyAlignment="1">
      <alignment horizontal="center" vertical="center"/>
    </xf>
    <xf numFmtId="0" fontId="43" fillId="0" borderId="9" xfId="14" applyFont="1" applyBorder="1"/>
    <xf numFmtId="0" fontId="43" fillId="0" borderId="0" xfId="14" applyFont="1"/>
    <xf numFmtId="167" fontId="43" fillId="0" borderId="0" xfId="6" applyNumberFormat="1" applyFont="1" applyFill="1" applyBorder="1" applyAlignment="1">
      <alignment horizontal="center" vertical="center"/>
    </xf>
    <xf numFmtId="165" fontId="43" fillId="6" borderId="9" xfId="2" applyNumberFormat="1" applyFont="1" applyFill="1" applyBorder="1" applyAlignment="1">
      <alignment horizontal="center" vertical="center"/>
    </xf>
    <xf numFmtId="166" fontId="46" fillId="0" borderId="9" xfId="13" applyNumberFormat="1" applyFont="1" applyFill="1" applyBorder="1" applyAlignment="1"/>
    <xf numFmtId="0" fontId="46" fillId="0" borderId="9" xfId="14" applyFont="1" applyBorder="1" applyAlignment="1">
      <alignment vertical="center"/>
    </xf>
    <xf numFmtId="0" fontId="46" fillId="0" borderId="0" xfId="14" applyFont="1" applyAlignment="1">
      <alignment vertical="center" wrapText="1"/>
    </xf>
    <xf numFmtId="166" fontId="46" fillId="0" borderId="9" xfId="13" applyNumberFormat="1" applyFont="1" applyFill="1" applyBorder="1" applyAlignment="1">
      <alignment vertical="center"/>
    </xf>
    <xf numFmtId="0" fontId="43" fillId="0" borderId="5" xfId="14" applyFont="1" applyBorder="1"/>
    <xf numFmtId="0" fontId="43" fillId="0" borderId="6" xfId="14" applyFont="1" applyBorder="1"/>
    <xf numFmtId="167" fontId="43" fillId="0" borderId="6" xfId="6" applyNumberFormat="1" applyFont="1" applyFill="1" applyBorder="1" applyAlignment="1">
      <alignment horizontal="center" vertical="center"/>
    </xf>
    <xf numFmtId="165" fontId="43" fillId="6" borderId="5" xfId="2" applyNumberFormat="1" applyFont="1" applyFill="1" applyBorder="1" applyAlignment="1">
      <alignment horizontal="center" vertical="center"/>
    </xf>
    <xf numFmtId="165" fontId="70" fillId="0" borderId="0" xfId="2" applyNumberFormat="1" applyFont="1" applyFill="1" applyBorder="1" applyAlignment="1"/>
    <xf numFmtId="165" fontId="71" fillId="0" borderId="0" xfId="2" applyNumberFormat="1" applyFont="1" applyFill="1" applyBorder="1" applyAlignment="1">
      <alignment horizontal="right" vertical="center"/>
    </xf>
    <xf numFmtId="0" fontId="43" fillId="0" borderId="2" xfId="14" applyFont="1" applyBorder="1"/>
    <xf numFmtId="0" fontId="43" fillId="0" borderId="3" xfId="14" applyFont="1" applyBorder="1"/>
    <xf numFmtId="0" fontId="43" fillId="0" borderId="11" xfId="14" applyFont="1" applyBorder="1"/>
    <xf numFmtId="166" fontId="46" fillId="0" borderId="2" xfId="0" applyNumberFormat="1" applyFont="1" applyBorder="1"/>
    <xf numFmtId="166" fontId="46" fillId="0" borderId="3" xfId="0" applyNumberFormat="1" applyFont="1" applyBorder="1"/>
    <xf numFmtId="166" fontId="46" fillId="0" borderId="11" xfId="0" applyNumberFormat="1" applyFont="1" applyBorder="1"/>
    <xf numFmtId="165" fontId="46" fillId="0" borderId="2" xfId="7" applyNumberFormat="1" applyFont="1" applyFill="1" applyBorder="1" applyAlignment="1">
      <alignment horizontal="center"/>
    </xf>
    <xf numFmtId="165" fontId="46" fillId="0" borderId="11" xfId="7" applyNumberFormat="1" applyFont="1" applyFill="1" applyBorder="1" applyAlignment="1">
      <alignment horizontal="center"/>
    </xf>
    <xf numFmtId="165" fontId="71" fillId="0" borderId="2" xfId="7" applyNumberFormat="1" applyFont="1" applyFill="1" applyBorder="1" applyAlignment="1">
      <alignment horizontal="center"/>
    </xf>
    <xf numFmtId="165" fontId="71" fillId="0" borderId="11" xfId="7" applyNumberFormat="1" applyFont="1" applyFill="1" applyBorder="1" applyAlignment="1">
      <alignment horizontal="center"/>
    </xf>
    <xf numFmtId="0" fontId="46" fillId="0" borderId="10" xfId="14" applyFont="1" applyBorder="1"/>
    <xf numFmtId="165" fontId="46" fillId="0" borderId="9" xfId="2" applyNumberFormat="1" applyFont="1" applyFill="1" applyBorder="1" applyAlignment="1" applyProtection="1">
      <alignment horizontal="right"/>
    </xf>
    <xf numFmtId="165" fontId="46" fillId="0" borderId="0" xfId="2" applyNumberFormat="1" applyFont="1" applyFill="1" applyBorder="1" applyAlignment="1" applyProtection="1">
      <alignment horizontal="right"/>
    </xf>
    <xf numFmtId="0" fontId="46" fillId="5" borderId="9" xfId="0" applyFont="1" applyFill="1" applyBorder="1" applyAlignment="1">
      <alignment horizontal="right" vertical="center"/>
    </xf>
    <xf numFmtId="165" fontId="46" fillId="0" borderId="10" xfId="2" applyNumberFormat="1" applyFont="1" applyFill="1" applyBorder="1" applyAlignment="1" applyProtection="1">
      <alignment horizontal="right"/>
    </xf>
    <xf numFmtId="0" fontId="46" fillId="0" borderId="0" xfId="14" applyFont="1" applyAlignment="1">
      <alignment wrapText="1"/>
    </xf>
    <xf numFmtId="0" fontId="46" fillId="0" borderId="10" xfId="14" applyFont="1" applyBorder="1" applyAlignment="1">
      <alignment wrapText="1"/>
    </xf>
    <xf numFmtId="165" fontId="46" fillId="5" borderId="9" xfId="2" applyNumberFormat="1" applyFont="1" applyFill="1" applyBorder="1" applyAlignment="1" applyProtection="1">
      <alignment vertical="center"/>
    </xf>
    <xf numFmtId="165" fontId="46" fillId="5" borderId="0" xfId="2" applyNumberFormat="1" applyFont="1" applyFill="1" applyBorder="1" applyAlignment="1" applyProtection="1">
      <alignment vertical="center"/>
    </xf>
    <xf numFmtId="165" fontId="46" fillId="5" borderId="10" xfId="2" applyNumberFormat="1" applyFont="1" applyFill="1" applyBorder="1" applyAlignment="1" applyProtection="1">
      <alignment vertical="center"/>
    </xf>
    <xf numFmtId="165" fontId="46" fillId="5" borderId="0" xfId="2" applyNumberFormat="1" applyFont="1" applyFill="1" applyBorder="1" applyAlignment="1" applyProtection="1">
      <alignment horizontal="right"/>
    </xf>
    <xf numFmtId="165" fontId="46" fillId="5" borderId="10" xfId="2" applyNumberFormat="1" applyFont="1" applyFill="1" applyBorder="1" applyAlignment="1" applyProtection="1">
      <alignment horizontal="right"/>
    </xf>
    <xf numFmtId="0" fontId="46" fillId="0" borderId="9" xfId="14" applyFont="1" applyBorder="1" applyAlignment="1">
      <alignment horizontal="left"/>
    </xf>
    <xf numFmtId="39" fontId="46" fillId="0" borderId="0" xfId="15" applyNumberFormat="1" applyFont="1" applyAlignment="1">
      <alignment horizontal="left"/>
    </xf>
    <xf numFmtId="39" fontId="46" fillId="0" borderId="10" xfId="15" applyNumberFormat="1" applyFont="1" applyBorder="1" applyAlignment="1">
      <alignment horizontal="left"/>
    </xf>
    <xf numFmtId="165" fontId="46" fillId="0" borderId="10" xfId="2" applyNumberFormat="1" applyFont="1" applyFill="1" applyBorder="1" applyAlignment="1">
      <alignment horizontal="right"/>
    </xf>
    <xf numFmtId="165" fontId="46" fillId="5" borderId="9" xfId="2" applyNumberFormat="1" applyFont="1" applyFill="1" applyBorder="1" applyAlignment="1"/>
    <xf numFmtId="165" fontId="46" fillId="5" borderId="0" xfId="2" applyNumberFormat="1" applyFont="1" applyFill="1" applyBorder="1" applyAlignment="1"/>
    <xf numFmtId="165" fontId="46" fillId="0" borderId="9" xfId="2" applyNumberFormat="1" applyFont="1" applyFill="1" applyBorder="1" applyAlignment="1"/>
    <xf numFmtId="165" fontId="46" fillId="0" borderId="0" xfId="2" applyNumberFormat="1" applyFont="1" applyFill="1" applyBorder="1" applyAlignment="1"/>
    <xf numFmtId="0" fontId="46" fillId="0" borderId="5" xfId="14" applyFont="1" applyBorder="1" applyAlignment="1">
      <alignment vertical="center"/>
    </xf>
    <xf numFmtId="0" fontId="46" fillId="0" borderId="6" xfId="14" applyFont="1" applyBorder="1"/>
    <xf numFmtId="0" fontId="46" fillId="0" borderId="7" xfId="14" applyFont="1" applyBorder="1"/>
    <xf numFmtId="2" fontId="46" fillId="0" borderId="6" xfId="2" applyNumberFormat="1" applyFont="1" applyFill="1" applyBorder="1" applyAlignment="1">
      <alignment horizontal="right" vertical="center"/>
    </xf>
    <xf numFmtId="165" fontId="46" fillId="0" borderId="5" xfId="2" applyNumberFormat="1" applyFont="1" applyFill="1" applyBorder="1" applyAlignment="1">
      <alignment horizontal="right" vertical="center"/>
    </xf>
    <xf numFmtId="165" fontId="46" fillId="0" borderId="7" xfId="2" applyNumberFormat="1" applyFont="1" applyFill="1" applyBorder="1" applyAlignment="1">
      <alignment horizontal="right" vertical="center"/>
    </xf>
    <xf numFmtId="0" fontId="71" fillId="0" borderId="0" xfId="8" applyFont="1"/>
    <xf numFmtId="0" fontId="46" fillId="0" borderId="0" xfId="0" quotePrefix="1" applyFont="1"/>
    <xf numFmtId="0" fontId="71" fillId="0" borderId="0" xfId="0" quotePrefix="1" applyFont="1"/>
    <xf numFmtId="0" fontId="46" fillId="6" borderId="0" xfId="3" applyFont="1" applyFill="1" applyAlignment="1">
      <alignment horizontal="center" vertical="center"/>
    </xf>
    <xf numFmtId="0" fontId="43" fillId="5" borderId="1" xfId="3" applyFont="1" applyFill="1" applyBorder="1" applyAlignment="1">
      <alignment horizontal="left" vertical="center" wrapText="1"/>
    </xf>
    <xf numFmtId="1" fontId="43" fillId="5" borderId="0" xfId="10" applyNumberFormat="1" applyFont="1" applyFill="1" applyBorder="1" applyAlignment="1">
      <alignment horizontal="center" vertical="center"/>
    </xf>
    <xf numFmtId="0" fontId="46" fillId="5" borderId="2" xfId="3" applyFont="1" applyFill="1" applyBorder="1" applyAlignment="1">
      <alignment vertical="center"/>
    </xf>
    <xf numFmtId="0" fontId="46" fillId="5" borderId="11" xfId="3" applyFont="1" applyFill="1" applyBorder="1" applyAlignment="1">
      <alignment vertical="center"/>
    </xf>
    <xf numFmtId="0" fontId="46" fillId="5" borderId="8" xfId="0" applyFont="1" applyFill="1" applyBorder="1" applyAlignment="1">
      <alignment horizontal="left"/>
    </xf>
    <xf numFmtId="166" fontId="46" fillId="5" borderId="9" xfId="23" applyNumberFormat="1" applyFont="1" applyFill="1" applyBorder="1" applyAlignment="1">
      <alignment vertical="center"/>
    </xf>
    <xf numFmtId="166" fontId="46" fillId="5" borderId="0" xfId="23" applyNumberFormat="1" applyFont="1" applyFill="1" applyBorder="1" applyAlignment="1">
      <alignment vertical="center"/>
    </xf>
    <xf numFmtId="165" fontId="46" fillId="5" borderId="9" xfId="11" applyNumberFormat="1" applyFont="1" applyFill="1" applyBorder="1" applyAlignment="1">
      <alignment horizontal="center"/>
    </xf>
    <xf numFmtId="165" fontId="46" fillId="5" borderId="10" xfId="11" applyNumberFormat="1" applyFont="1" applyFill="1" applyBorder="1" applyAlignment="1">
      <alignment horizontal="center"/>
    </xf>
    <xf numFmtId="167" fontId="46" fillId="0" borderId="23" xfId="6" applyNumberFormat="1" applyFont="1" applyFill="1" applyBorder="1" applyAlignment="1">
      <alignment horizontal="center" vertical="center"/>
    </xf>
    <xf numFmtId="167" fontId="46" fillId="0" borderId="24" xfId="6" applyNumberFormat="1" applyFont="1" applyFill="1" applyBorder="1" applyAlignment="1">
      <alignment horizontal="center" vertical="center"/>
    </xf>
    <xf numFmtId="167" fontId="46" fillId="0" borderId="25" xfId="6" applyNumberFormat="1" applyFont="1" applyFill="1" applyBorder="1" applyAlignment="1">
      <alignment horizontal="center" vertical="center"/>
    </xf>
    <xf numFmtId="167" fontId="46" fillId="0" borderId="26" xfId="6" applyNumberFormat="1" applyFont="1" applyFill="1" applyBorder="1" applyAlignment="1">
      <alignment horizontal="center" vertical="center"/>
    </xf>
    <xf numFmtId="167" fontId="46" fillId="0" borderId="27" xfId="6" applyNumberFormat="1" applyFont="1" applyFill="1" applyBorder="1" applyAlignment="1">
      <alignment horizontal="center" vertical="center"/>
    </xf>
    <xf numFmtId="167" fontId="46" fillId="0" borderId="28" xfId="6" applyNumberFormat="1" applyFont="1" applyFill="1" applyBorder="1" applyAlignment="1">
      <alignment horizontal="center" vertical="center"/>
    </xf>
    <xf numFmtId="167" fontId="46" fillId="0" borderId="22" xfId="6" applyNumberFormat="1" applyFont="1" applyFill="1" applyBorder="1" applyAlignment="1">
      <alignment horizontal="center" vertical="center"/>
    </xf>
    <xf numFmtId="167" fontId="46" fillId="0" borderId="29" xfId="6" applyNumberFormat="1" applyFont="1" applyFill="1" applyBorder="1" applyAlignment="1">
      <alignment horizontal="center" vertical="center"/>
    </xf>
    <xf numFmtId="0" fontId="43" fillId="5" borderId="8" xfId="0" applyFont="1" applyFill="1" applyBorder="1" applyAlignment="1">
      <alignment horizontal="left"/>
    </xf>
    <xf numFmtId="166" fontId="43" fillId="5" borderId="22" xfId="23" applyNumberFormat="1" applyFont="1" applyFill="1" applyBorder="1" applyAlignment="1">
      <alignment vertical="center"/>
    </xf>
    <xf numFmtId="166" fontId="43" fillId="5" borderId="29" xfId="23" applyNumberFormat="1" applyFont="1" applyFill="1" applyBorder="1" applyAlignment="1">
      <alignment vertical="center"/>
    </xf>
    <xf numFmtId="166" fontId="43" fillId="5" borderId="0" xfId="23" applyNumberFormat="1" applyFont="1" applyFill="1" applyBorder="1" applyAlignment="1">
      <alignment vertical="center"/>
    </xf>
    <xf numFmtId="165" fontId="43" fillId="5" borderId="9" xfId="11" applyNumberFormat="1" applyFont="1" applyFill="1" applyBorder="1" applyAlignment="1">
      <alignment horizontal="center"/>
    </xf>
    <xf numFmtId="165" fontId="43" fillId="5" borderId="10" xfId="11" applyNumberFormat="1" applyFont="1" applyFill="1" applyBorder="1" applyAlignment="1">
      <alignment horizontal="center"/>
    </xf>
    <xf numFmtId="39" fontId="46" fillId="6" borderId="8" xfId="12" applyNumberFormat="1" applyFont="1" applyFill="1" applyBorder="1" applyAlignment="1">
      <alignment horizontal="center" vertical="center"/>
    </xf>
    <xf numFmtId="166" fontId="46" fillId="5" borderId="30" xfId="23" applyNumberFormat="1" applyFont="1" applyFill="1" applyBorder="1" applyAlignment="1">
      <alignment vertical="center"/>
    </xf>
    <xf numFmtId="166" fontId="46" fillId="5" borderId="22" xfId="23" applyNumberFormat="1" applyFont="1" applyFill="1" applyBorder="1" applyAlignment="1">
      <alignment vertical="center"/>
    </xf>
    <xf numFmtId="167" fontId="46" fillId="0" borderId="30" xfId="6" applyNumberFormat="1" applyFont="1" applyFill="1" applyBorder="1" applyAlignment="1">
      <alignment horizontal="center" vertical="center"/>
    </xf>
    <xf numFmtId="167" fontId="46" fillId="0" borderId="31" xfId="6" applyNumberFormat="1" applyFont="1" applyFill="1" applyBorder="1" applyAlignment="1">
      <alignment horizontal="center" vertical="center"/>
    </xf>
    <xf numFmtId="0" fontId="43" fillId="5" borderId="8" xfId="0" applyFont="1" applyFill="1" applyBorder="1"/>
    <xf numFmtId="0" fontId="43" fillId="5" borderId="22" xfId="0" applyFont="1" applyFill="1" applyBorder="1"/>
    <xf numFmtId="0" fontId="43" fillId="5" borderId="0" xfId="0" applyFont="1" applyFill="1"/>
    <xf numFmtId="39" fontId="49" fillId="6" borderId="8" xfId="12" applyNumberFormat="1" applyFont="1" applyFill="1" applyBorder="1" applyAlignment="1">
      <alignment horizontal="center" vertical="center"/>
    </xf>
    <xf numFmtId="166" fontId="49" fillId="5" borderId="0" xfId="23" applyNumberFormat="1" applyFont="1" applyFill="1" applyBorder="1" applyAlignment="1">
      <alignment vertical="center"/>
    </xf>
    <xf numFmtId="39" fontId="49" fillId="5" borderId="8" xfId="12" applyNumberFormat="1" applyFont="1" applyFill="1" applyBorder="1" applyAlignment="1">
      <alignment horizontal="center" vertical="center"/>
    </xf>
    <xf numFmtId="0" fontId="43" fillId="5" borderId="4" xfId="0" applyFont="1" applyFill="1" applyBorder="1" applyAlignment="1">
      <alignment horizontal="left"/>
    </xf>
    <xf numFmtId="166" fontId="43" fillId="5" borderId="6" xfId="23" applyNumberFormat="1" applyFont="1" applyFill="1" applyBorder="1" applyAlignment="1">
      <alignment vertical="center"/>
    </xf>
    <xf numFmtId="165" fontId="43" fillId="5" borderId="5" xfId="11" applyNumberFormat="1" applyFont="1" applyFill="1" applyBorder="1" applyAlignment="1">
      <alignment horizontal="center"/>
    </xf>
    <xf numFmtId="165" fontId="43" fillId="5" borderId="7" xfId="11" applyNumberFormat="1" applyFont="1" applyFill="1" applyBorder="1" applyAlignment="1">
      <alignment horizontal="center"/>
    </xf>
    <xf numFmtId="0" fontId="44" fillId="3" borderId="2" xfId="0" applyFont="1" applyFill="1" applyBorder="1"/>
    <xf numFmtId="6" fontId="44" fillId="3" borderId="9" xfId="0" quotePrefix="1" applyNumberFormat="1" applyFont="1" applyFill="1" applyBorder="1"/>
    <xf numFmtId="0" fontId="51" fillId="3" borderId="7" xfId="1" applyFont="1" applyFill="1" applyBorder="1"/>
    <xf numFmtId="0" fontId="45" fillId="4" borderId="4" xfId="0" applyFont="1" applyFill="1" applyBorder="1" applyAlignment="1">
      <alignment horizontal="center" vertical="center"/>
    </xf>
    <xf numFmtId="0" fontId="52" fillId="0" borderId="9" xfId="0" applyFont="1" applyBorder="1"/>
    <xf numFmtId="3" fontId="52" fillId="0" borderId="0" xfId="0" applyNumberFormat="1" applyFont="1" applyAlignment="1">
      <alignment horizontal="center"/>
    </xf>
    <xf numFmtId="165" fontId="52" fillId="0" borderId="9" xfId="0" applyNumberFormat="1" applyFont="1" applyBorder="1" applyAlignment="1">
      <alignment horizontal="center"/>
    </xf>
    <xf numFmtId="165" fontId="52" fillId="0" borderId="10" xfId="0" applyNumberFormat="1" applyFont="1" applyBorder="1" applyAlignment="1">
      <alignment horizontal="center"/>
    </xf>
    <xf numFmtId="0" fontId="52" fillId="0" borderId="9" xfId="0" applyFont="1" applyBorder="1" applyAlignment="1">
      <alignment horizontal="left" indent="3"/>
    </xf>
    <xf numFmtId="0" fontId="52" fillId="0" borderId="9" xfId="0" applyFont="1" applyBorder="1" applyAlignment="1">
      <alignment horizontal="left" wrapText="1" indent="3"/>
    </xf>
    <xf numFmtId="0" fontId="52" fillId="0" borderId="32" xfId="0" applyFont="1" applyBorder="1"/>
    <xf numFmtId="0" fontId="53" fillId="0" borderId="19" xfId="0" applyFont="1" applyBorder="1"/>
    <xf numFmtId="3" fontId="53" fillId="0" borderId="19" xfId="0" applyNumberFormat="1" applyFont="1" applyBorder="1" applyAlignment="1">
      <alignment horizontal="center"/>
    </xf>
    <xf numFmtId="165" fontId="53" fillId="0" borderId="19" xfId="0" applyNumberFormat="1" applyFont="1" applyBorder="1" applyAlignment="1">
      <alignment horizontal="center"/>
    </xf>
    <xf numFmtId="165" fontId="53" fillId="0" borderId="20" xfId="0" applyNumberFormat="1" applyFont="1" applyBorder="1" applyAlignment="1">
      <alignment horizontal="center"/>
    </xf>
    <xf numFmtId="0" fontId="52" fillId="0" borderId="33" xfId="0" applyFont="1" applyBorder="1"/>
    <xf numFmtId="0" fontId="52" fillId="0" borderId="0" xfId="0" applyFont="1" applyAlignment="1">
      <alignment horizontal="center"/>
    </xf>
    <xf numFmtId="0" fontId="53" fillId="0" borderId="21" xfId="0" applyFont="1" applyBorder="1"/>
    <xf numFmtId="3" fontId="53" fillId="0" borderId="21" xfId="0" applyNumberFormat="1" applyFont="1" applyBorder="1" applyAlignment="1">
      <alignment horizontal="center"/>
    </xf>
    <xf numFmtId="165" fontId="53" fillId="0" borderId="21" xfId="0" applyNumberFormat="1" applyFont="1" applyBorder="1" applyAlignment="1">
      <alignment horizontal="center"/>
    </xf>
    <xf numFmtId="165" fontId="53" fillId="0" borderId="34" xfId="0" applyNumberFormat="1" applyFont="1" applyBorder="1" applyAlignment="1">
      <alignment horizontal="center"/>
    </xf>
    <xf numFmtId="0" fontId="52" fillId="0" borderId="3" xfId="0" applyFont="1" applyBorder="1" applyAlignment="1">
      <alignment horizontal="left" vertical="center"/>
    </xf>
    <xf numFmtId="0" fontId="73" fillId="0" borderId="0" xfId="0" applyFont="1"/>
    <xf numFmtId="0" fontId="47" fillId="0" borderId="3" xfId="0" applyFont="1" applyBorder="1"/>
    <xf numFmtId="0" fontId="49" fillId="3" borderId="0" xfId="0" applyFont="1" applyFill="1" applyAlignment="1">
      <alignment horizontal="center"/>
    </xf>
    <xf numFmtId="0" fontId="47" fillId="0" borderId="2" xfId="0" applyFont="1" applyBorder="1"/>
    <xf numFmtId="0" fontId="47" fillId="0" borderId="11" xfId="0" applyFont="1" applyBorder="1"/>
    <xf numFmtId="10" fontId="47" fillId="0" borderId="9" xfId="0" applyNumberFormat="1" applyFont="1" applyBorder="1"/>
    <xf numFmtId="10" fontId="47" fillId="0" borderId="10" xfId="0" applyNumberFormat="1" applyFont="1" applyBorder="1"/>
    <xf numFmtId="10" fontId="47" fillId="0" borderId="5" xfId="0" applyNumberFormat="1" applyFont="1" applyBorder="1"/>
    <xf numFmtId="10" fontId="47" fillId="0" borderId="7" xfId="0" applyNumberFormat="1" applyFont="1" applyBorder="1"/>
    <xf numFmtId="10" fontId="46" fillId="0" borderId="0" xfId="0" applyNumberFormat="1" applyFont="1" applyAlignment="1">
      <alignment horizontal="center" vertical="center"/>
    </xf>
    <xf numFmtId="3" fontId="46" fillId="0" borderId="6" xfId="0" applyNumberFormat="1" applyFont="1" applyBorder="1" applyAlignment="1">
      <alignment horizontal="center" vertical="center"/>
    </xf>
    <xf numFmtId="0" fontId="43" fillId="4" borderId="0" xfId="0" applyFont="1" applyFill="1" applyAlignment="1">
      <alignment horizontal="center" wrapText="1"/>
    </xf>
    <xf numFmtId="0" fontId="43" fillId="4" borderId="10" xfId="0" applyFont="1" applyFill="1" applyBorder="1" applyAlignment="1">
      <alignment horizontal="center" wrapText="1"/>
    </xf>
    <xf numFmtId="17" fontId="44" fillId="3" borderId="5" xfId="0" quotePrefix="1" applyNumberFormat="1" applyFont="1" applyFill="1" applyBorder="1" applyAlignment="1">
      <alignment horizontal="center" vertical="center" wrapText="1"/>
    </xf>
    <xf numFmtId="17" fontId="44" fillId="3" borderId="6" xfId="0" quotePrefix="1" applyNumberFormat="1" applyFont="1" applyFill="1" applyBorder="1" applyAlignment="1">
      <alignment horizontal="center" vertical="center" wrapText="1"/>
    </xf>
    <xf numFmtId="17" fontId="44" fillId="3" borderId="7" xfId="0" quotePrefix="1" applyNumberFormat="1" applyFont="1" applyFill="1" applyBorder="1" applyAlignment="1">
      <alignment horizontal="center" vertical="center" wrapText="1"/>
    </xf>
    <xf numFmtId="0" fontId="44" fillId="3" borderId="5" xfId="0" applyFont="1" applyFill="1" applyBorder="1" applyAlignment="1">
      <alignment horizontal="center" vertical="center" wrapText="1"/>
    </xf>
    <xf numFmtId="0" fontId="44" fillId="3" borderId="7" xfId="0" applyFont="1" applyFill="1" applyBorder="1" applyAlignment="1">
      <alignment horizontal="center" vertical="center" wrapText="1"/>
    </xf>
    <xf numFmtId="0" fontId="46" fillId="0" borderId="0" xfId="0" applyFont="1" applyAlignment="1">
      <alignment horizontal="center" vertical="center" wrapText="1"/>
    </xf>
    <xf numFmtId="0" fontId="46" fillId="2" borderId="9" xfId="0" applyFont="1" applyFill="1" applyBorder="1" applyAlignment="1">
      <alignment horizontal="center" vertical="center" wrapText="1"/>
    </xf>
    <xf numFmtId="0" fontId="46" fillId="2" borderId="10" xfId="0" applyFont="1" applyFill="1" applyBorder="1" applyAlignment="1">
      <alignment horizontal="center" vertical="center" wrapText="1"/>
    </xf>
    <xf numFmtId="165" fontId="46" fillId="2" borderId="2" xfId="0" applyNumberFormat="1" applyFont="1" applyFill="1" applyBorder="1" applyAlignment="1">
      <alignment horizontal="center"/>
    </xf>
    <xf numFmtId="165" fontId="46" fillId="2" borderId="11" xfId="0" applyNumberFormat="1" applyFont="1" applyFill="1" applyBorder="1" applyAlignment="1">
      <alignment horizontal="center"/>
    </xf>
    <xf numFmtId="165" fontId="46" fillId="2" borderId="9" xfId="0" applyNumberFormat="1" applyFont="1" applyFill="1" applyBorder="1" applyAlignment="1">
      <alignment horizontal="center"/>
    </xf>
    <xf numFmtId="165" fontId="43" fillId="2" borderId="9" xfId="0" applyNumberFormat="1" applyFont="1" applyFill="1" applyBorder="1" applyAlignment="1">
      <alignment horizontal="center"/>
    </xf>
    <xf numFmtId="0" fontId="43" fillId="0" borderId="10" xfId="0" applyFont="1" applyBorder="1" applyAlignment="1">
      <alignment horizontal="left"/>
    </xf>
    <xf numFmtId="165" fontId="43" fillId="2" borderId="5" xfId="0" applyNumberFormat="1" applyFont="1" applyFill="1" applyBorder="1" applyAlignment="1">
      <alignment horizontal="center"/>
    </xf>
    <xf numFmtId="165" fontId="43" fillId="2" borderId="7" xfId="0" applyNumberFormat="1" applyFont="1" applyFill="1" applyBorder="1" applyAlignment="1">
      <alignment horizontal="center"/>
    </xf>
    <xf numFmtId="0" fontId="46" fillId="0" borderId="0" xfId="27" applyFont="1" applyAlignment="1">
      <alignment horizontal="left"/>
    </xf>
    <xf numFmtId="0" fontId="46" fillId="0" borderId="0" xfId="27" applyFont="1"/>
    <xf numFmtId="43" fontId="46" fillId="0" borderId="0" xfId="17" applyNumberFormat="1" applyFont="1"/>
    <xf numFmtId="0" fontId="46" fillId="0" borderId="0" xfId="17" applyFont="1"/>
    <xf numFmtId="167" fontId="46" fillId="0" borderId="0" xfId="16" applyNumberFormat="1" applyFont="1" applyFill="1" applyBorder="1"/>
    <xf numFmtId="0" fontId="46" fillId="2" borderId="0" xfId="0" applyFont="1" applyFill="1" applyAlignment="1">
      <alignment horizontal="left" vertical="center"/>
    </xf>
    <xf numFmtId="0" fontId="46" fillId="2" borderId="10" xfId="0" applyFont="1" applyFill="1" applyBorder="1" applyAlignment="1">
      <alignment vertical="center"/>
    </xf>
    <xf numFmtId="165" fontId="46" fillId="2" borderId="6" xfId="0" applyNumberFormat="1" applyFont="1" applyFill="1" applyBorder="1" applyAlignment="1">
      <alignment horizontal="center"/>
    </xf>
    <xf numFmtId="165" fontId="46" fillId="2" borderId="7" xfId="0" applyNumberFormat="1" applyFont="1" applyFill="1" applyBorder="1" applyAlignment="1">
      <alignment horizontal="center"/>
    </xf>
    <xf numFmtId="0" fontId="45" fillId="4" borderId="1" xfId="0" applyFont="1" applyFill="1" applyBorder="1" applyAlignment="1">
      <alignment horizontal="center" vertical="center"/>
    </xf>
    <xf numFmtId="0" fontId="51" fillId="3" borderId="6" xfId="1" applyFont="1" applyFill="1" applyBorder="1"/>
    <xf numFmtId="0" fontId="46" fillId="0" borderId="8" xfId="0" applyFont="1" applyBorder="1" applyAlignment="1">
      <alignment horizontal="left" vertical="center" wrapText="1" readingOrder="1"/>
    </xf>
    <xf numFmtId="3" fontId="46" fillId="0" borderId="0" xfId="0" applyNumberFormat="1" applyFont="1" applyAlignment="1">
      <alignment horizontal="center" vertical="center" wrapText="1" readingOrder="1"/>
    </xf>
    <xf numFmtId="3" fontId="46" fillId="0" borderId="0" xfId="0" applyNumberFormat="1" applyFont="1" applyAlignment="1">
      <alignment horizontal="center" vertical="center" readingOrder="1"/>
    </xf>
    <xf numFmtId="0" fontId="46" fillId="0" borderId="0" xfId="0" applyFont="1" applyAlignment="1">
      <alignment horizontal="center" vertical="center" readingOrder="1"/>
    </xf>
    <xf numFmtId="0" fontId="46" fillId="0" borderId="16" xfId="0" applyFont="1" applyBorder="1" applyAlignment="1">
      <alignment horizontal="left" vertical="center" wrapText="1" readingOrder="1"/>
    </xf>
    <xf numFmtId="0" fontId="46" fillId="0" borderId="17" xfId="0" applyFont="1" applyBorder="1" applyAlignment="1">
      <alignment horizontal="center" vertical="center" readingOrder="1"/>
    </xf>
    <xf numFmtId="0" fontId="47" fillId="0" borderId="17" xfId="0" applyFont="1" applyBorder="1"/>
    <xf numFmtId="165" fontId="46" fillId="0" borderId="0" xfId="0" applyNumberFormat="1" applyFont="1" applyAlignment="1">
      <alignment horizontal="center" vertical="center" wrapText="1" readingOrder="1"/>
    </xf>
    <xf numFmtId="10" fontId="46" fillId="0" borderId="0" xfId="0" applyNumberFormat="1" applyFont="1" applyAlignment="1">
      <alignment horizontal="center" vertical="center" readingOrder="1"/>
    </xf>
    <xf numFmtId="0" fontId="46" fillId="0" borderId="4" xfId="0" applyFont="1" applyBorder="1" applyAlignment="1">
      <alignment horizontal="left" vertical="center" wrapText="1" readingOrder="1"/>
    </xf>
    <xf numFmtId="10" fontId="46" fillId="0" borderId="6" xfId="0" applyNumberFormat="1" applyFont="1" applyBorder="1" applyAlignment="1">
      <alignment horizontal="center" vertical="center" readingOrder="1"/>
    </xf>
    <xf numFmtId="0" fontId="47" fillId="0" borderId="6" xfId="0" applyFont="1" applyBorder="1"/>
    <xf numFmtId="0" fontId="46" fillId="0" borderId="0" xfId="0" applyFont="1" applyAlignment="1">
      <alignment horizontal="left" vertical="center" wrapText="1" readingOrder="1"/>
    </xf>
    <xf numFmtId="0" fontId="46" fillId="0" borderId="0" xfId="0" applyFont="1" applyAlignment="1">
      <alignment horizontal="center" vertical="center" wrapText="1" readingOrder="1"/>
    </xf>
    <xf numFmtId="0" fontId="76" fillId="0" borderId="0" xfId="0" applyFont="1" applyAlignment="1">
      <alignment horizontal="left" vertical="center" readingOrder="1"/>
    </xf>
    <xf numFmtId="0" fontId="46" fillId="0" borderId="0" xfId="0" applyFont="1" applyAlignment="1">
      <alignment horizontal="left" vertical="center" readingOrder="1"/>
    </xf>
    <xf numFmtId="0" fontId="44" fillId="3" borderId="1" xfId="0" applyFont="1" applyFill="1" applyBorder="1"/>
    <xf numFmtId="0" fontId="49" fillId="3" borderId="3" xfId="0" applyFont="1" applyFill="1" applyBorder="1"/>
    <xf numFmtId="0" fontId="49" fillId="3" borderId="6" xfId="0" applyFont="1" applyFill="1" applyBorder="1"/>
    <xf numFmtId="0" fontId="52" fillId="0" borderId="8" xfId="0" applyFont="1" applyBorder="1"/>
    <xf numFmtId="10" fontId="52" fillId="0" borderId="0" xfId="0" applyNumberFormat="1" applyFont="1" applyAlignment="1">
      <alignment horizontal="center"/>
    </xf>
    <xf numFmtId="0" fontId="52" fillId="0" borderId="4" xfId="0" applyFont="1" applyBorder="1"/>
    <xf numFmtId="10" fontId="52" fillId="0" borderId="5" xfId="0" applyNumberFormat="1" applyFont="1" applyBorder="1" applyAlignment="1">
      <alignment horizontal="center"/>
    </xf>
    <xf numFmtId="10" fontId="52" fillId="0" borderId="6" xfId="0" applyNumberFormat="1" applyFont="1" applyBorder="1" applyAlignment="1">
      <alignment horizontal="center"/>
    </xf>
    <xf numFmtId="0" fontId="43" fillId="2" borderId="14" xfId="0" applyFont="1" applyFill="1" applyBorder="1" applyAlignment="1">
      <alignment horizontal="left" vertical="center" wrapText="1"/>
    </xf>
    <xf numFmtId="9" fontId="43" fillId="2" borderId="14" xfId="2" applyFont="1" applyFill="1" applyBorder="1" applyAlignment="1">
      <alignment horizontal="center" vertical="center"/>
    </xf>
    <xf numFmtId="9" fontId="43" fillId="0" borderId="13" xfId="2" applyFont="1" applyBorder="1" applyAlignment="1">
      <alignment horizontal="center" vertical="center"/>
    </xf>
    <xf numFmtId="0" fontId="49" fillId="4" borderId="0" xfId="0" applyFont="1" applyFill="1"/>
    <xf numFmtId="0" fontId="44" fillId="4" borderId="6" xfId="0" applyFont="1" applyFill="1" applyBorder="1" applyAlignment="1">
      <alignment horizontal="center" vertical="center"/>
    </xf>
    <xf numFmtId="0" fontId="44" fillId="4" borderId="6" xfId="0" applyFont="1" applyFill="1" applyBorder="1" applyAlignment="1">
      <alignment horizontal="center" vertical="center" wrapText="1"/>
    </xf>
    <xf numFmtId="3" fontId="46" fillId="2" borderId="9" xfId="0" applyNumberFormat="1" applyFont="1" applyFill="1" applyBorder="1" applyAlignment="1">
      <alignment horizontal="center"/>
    </xf>
    <xf numFmtId="3" fontId="46" fillId="2" borderId="0" xfId="0" applyNumberFormat="1" applyFont="1" applyFill="1" applyAlignment="1">
      <alignment horizontal="center"/>
    </xf>
    <xf numFmtId="3" fontId="46" fillId="2" borderId="2" xfId="0" applyNumberFormat="1" applyFont="1" applyFill="1" applyBorder="1" applyAlignment="1">
      <alignment horizontal="center"/>
    </xf>
    <xf numFmtId="3" fontId="46" fillId="2" borderId="10" xfId="0" applyNumberFormat="1" applyFont="1" applyFill="1" applyBorder="1" applyAlignment="1">
      <alignment horizontal="center"/>
    </xf>
    <xf numFmtId="10" fontId="46" fillId="2" borderId="9" xfId="0" applyNumberFormat="1" applyFont="1" applyFill="1" applyBorder="1" applyAlignment="1">
      <alignment horizontal="center"/>
    </xf>
    <xf numFmtId="0" fontId="46" fillId="2" borderId="5" xfId="0" applyFont="1" applyFill="1" applyBorder="1" applyAlignment="1">
      <alignment horizontal="left"/>
    </xf>
    <xf numFmtId="3" fontId="43" fillId="2" borderId="14" xfId="0" applyNumberFormat="1" applyFont="1" applyFill="1" applyBorder="1" applyAlignment="1">
      <alignment horizontal="center" vertical="center"/>
    </xf>
    <xf numFmtId="3" fontId="43" fillId="0" borderId="13" xfId="0" applyNumberFormat="1" applyFont="1" applyBorder="1" applyAlignment="1">
      <alignment horizontal="center" vertical="center"/>
    </xf>
    <xf numFmtId="3" fontId="43" fillId="0" borderId="15" xfId="0" applyNumberFormat="1" applyFont="1" applyBorder="1" applyAlignment="1">
      <alignment horizontal="center" vertical="center"/>
    </xf>
    <xf numFmtId="165" fontId="43" fillId="2" borderId="14" xfId="0" applyNumberFormat="1" applyFont="1" applyFill="1" applyBorder="1" applyAlignment="1">
      <alignment horizontal="center" vertical="center"/>
    </xf>
    <xf numFmtId="165" fontId="43" fillId="2" borderId="13" xfId="0" applyNumberFormat="1" applyFont="1" applyFill="1" applyBorder="1" applyAlignment="1">
      <alignment horizontal="center" vertical="center"/>
    </xf>
    <xf numFmtId="3" fontId="43" fillId="0" borderId="14" xfId="0" applyNumberFormat="1" applyFont="1" applyBorder="1" applyAlignment="1">
      <alignment horizontal="center" vertical="center"/>
    </xf>
    <xf numFmtId="10" fontId="43" fillId="2" borderId="14" xfId="0" applyNumberFormat="1" applyFont="1" applyFill="1" applyBorder="1" applyAlignment="1">
      <alignment horizontal="center" vertical="center"/>
    </xf>
    <xf numFmtId="0" fontId="47" fillId="0" borderId="13" xfId="0" applyFont="1" applyBorder="1"/>
    <xf numFmtId="0" fontId="52" fillId="0" borderId="0" xfId="0" applyFont="1" applyAlignment="1">
      <alignment horizontal="left" vertical="top" wrapText="1"/>
    </xf>
    <xf numFmtId="0" fontId="43" fillId="0" borderId="12" xfId="0" applyFont="1" applyBorder="1" applyAlignment="1">
      <alignment horizontal="left" vertical="center"/>
    </xf>
    <xf numFmtId="0" fontId="46" fillId="0" borderId="6" xfId="0" applyFont="1" applyBorder="1" applyAlignment="1">
      <alignment horizontal="center"/>
    </xf>
    <xf numFmtId="0" fontId="46" fillId="2" borderId="5" xfId="0" applyFont="1" applyFill="1" applyBorder="1" applyAlignment="1">
      <alignment horizontal="center"/>
    </xf>
    <xf numFmtId="0" fontId="43" fillId="0" borderId="14" xfId="0" applyFont="1" applyBorder="1" applyAlignment="1">
      <alignment horizontal="center" vertical="center"/>
    </xf>
    <xf numFmtId="0" fontId="43" fillId="0" borderId="13" xfId="0" applyFont="1" applyBorder="1" applyAlignment="1">
      <alignment horizontal="center" vertical="center"/>
    </xf>
    <xf numFmtId="0" fontId="45" fillId="4" borderId="5" xfId="0" applyFont="1" applyFill="1" applyBorder="1" applyAlignment="1">
      <alignment horizontal="center" vertical="center" wrapText="1"/>
    </xf>
    <xf numFmtId="0" fontId="45" fillId="4" borderId="6" xfId="0" applyFont="1" applyFill="1" applyBorder="1" applyAlignment="1">
      <alignment horizontal="center" vertical="center" wrapText="1"/>
    </xf>
    <xf numFmtId="0" fontId="43" fillId="2" borderId="4" xfId="0" applyFont="1" applyFill="1" applyBorder="1" applyAlignment="1">
      <alignment horizontal="left" vertical="center" wrapText="1"/>
    </xf>
    <xf numFmtId="3" fontId="43" fillId="0" borderId="6" xfId="0" applyNumberFormat="1" applyFont="1" applyBorder="1" applyAlignment="1">
      <alignment horizontal="center" vertical="center"/>
    </xf>
    <xf numFmtId="3" fontId="43" fillId="0" borderId="7" xfId="0" applyNumberFormat="1" applyFont="1" applyBorder="1" applyAlignment="1">
      <alignment horizontal="center" vertical="center"/>
    </xf>
    <xf numFmtId="0" fontId="45" fillId="4" borderId="2" xfId="0" applyFont="1" applyFill="1" applyBorder="1" applyAlignment="1">
      <alignment horizontal="left" vertical="center"/>
    </xf>
    <xf numFmtId="0" fontId="44" fillId="3" borderId="9" xfId="0" quotePrefix="1" applyFont="1" applyFill="1" applyBorder="1" applyAlignment="1">
      <alignment vertical="center"/>
    </xf>
    <xf numFmtId="0" fontId="45" fillId="4" borderId="6" xfId="0" applyFont="1" applyFill="1" applyBorder="1" applyAlignment="1">
      <alignment horizontal="center" vertical="center"/>
    </xf>
    <xf numFmtId="0" fontId="46" fillId="0" borderId="9" xfId="0" applyFont="1" applyBorder="1" applyAlignment="1">
      <alignment horizontal="left" vertical="center"/>
    </xf>
    <xf numFmtId="3" fontId="46" fillId="0" borderId="2" xfId="0" applyNumberFormat="1" applyFont="1" applyBorder="1" applyAlignment="1">
      <alignment horizontal="center" vertical="center"/>
    </xf>
    <xf numFmtId="165" fontId="46" fillId="0" borderId="2" xfId="0" applyNumberFormat="1" applyFont="1" applyBorder="1" applyAlignment="1">
      <alignment horizontal="center" vertical="center"/>
    </xf>
    <xf numFmtId="165" fontId="46" fillId="0" borderId="3" xfId="0" applyNumberFormat="1" applyFont="1" applyBorder="1" applyAlignment="1">
      <alignment horizontal="center" vertical="center"/>
    </xf>
    <xf numFmtId="165" fontId="46" fillId="0" borderId="9" xfId="0" applyNumberFormat="1" applyFont="1" applyBorder="1" applyAlignment="1">
      <alignment horizontal="center" vertical="center"/>
    </xf>
    <xf numFmtId="165" fontId="46" fillId="0" borderId="0" xfId="0" applyNumberFormat="1" applyFont="1" applyAlignment="1">
      <alignment horizontal="center" vertical="center"/>
    </xf>
    <xf numFmtId="0" fontId="46" fillId="0" borderId="9" xfId="0" applyFont="1" applyBorder="1" applyAlignment="1">
      <alignment horizontal="left" vertical="center" wrapText="1"/>
    </xf>
    <xf numFmtId="0" fontId="43" fillId="0" borderId="5" xfId="0" applyFont="1" applyBorder="1" applyAlignment="1">
      <alignment horizontal="left" vertical="center"/>
    </xf>
    <xf numFmtId="165" fontId="43" fillId="0" borderId="5" xfId="0" applyNumberFormat="1" applyFont="1" applyBorder="1" applyAlignment="1">
      <alignment horizontal="center" vertical="center"/>
    </xf>
    <xf numFmtId="165" fontId="43" fillId="0" borderId="6" xfId="0" applyNumberFormat="1" applyFont="1" applyBorder="1" applyAlignment="1">
      <alignment horizontal="center" vertical="center"/>
    </xf>
    <xf numFmtId="0" fontId="46" fillId="0" borderId="6" xfId="0" applyFont="1" applyBorder="1" applyAlignment="1">
      <alignment horizontal="left" vertical="center"/>
    </xf>
    <xf numFmtId="0" fontId="46" fillId="0" borderId="6" xfId="0" applyFont="1" applyBorder="1" applyAlignment="1">
      <alignment horizontal="center" vertical="center"/>
    </xf>
    <xf numFmtId="165" fontId="46" fillId="0" borderId="6" xfId="0" applyNumberFormat="1" applyFont="1" applyBorder="1" applyAlignment="1">
      <alignment horizontal="center" vertical="center"/>
    </xf>
    <xf numFmtId="0" fontId="46" fillId="0" borderId="1" xfId="0" applyFont="1" applyBorder="1" applyAlignment="1">
      <alignment horizontal="left" vertical="center"/>
    </xf>
    <xf numFmtId="3" fontId="46" fillId="0" borderId="11" xfId="0" applyNumberFormat="1" applyFont="1" applyBorder="1" applyAlignment="1">
      <alignment horizontal="center" vertical="center"/>
    </xf>
    <xf numFmtId="0" fontId="46" fillId="0" borderId="4" xfId="0" applyFont="1" applyBorder="1" applyAlignment="1">
      <alignment horizontal="left" vertical="center"/>
    </xf>
    <xf numFmtId="3" fontId="46" fillId="0" borderId="5" xfId="0" applyNumberFormat="1" applyFont="1" applyBorder="1" applyAlignment="1">
      <alignment horizontal="center" vertical="center"/>
    </xf>
    <xf numFmtId="165" fontId="46" fillId="0" borderId="5" xfId="0" applyNumberFormat="1" applyFont="1" applyBorder="1" applyAlignment="1">
      <alignment horizontal="center" vertical="center"/>
    </xf>
    <xf numFmtId="0" fontId="46" fillId="0" borderId="0" xfId="0" applyFont="1" applyAlignment="1">
      <alignment horizontal="left" vertical="center"/>
    </xf>
    <xf numFmtId="0" fontId="43" fillId="0" borderId="0" xfId="0" applyFont="1" applyAlignment="1">
      <alignment horizontal="center" vertical="center"/>
    </xf>
    <xf numFmtId="0" fontId="43" fillId="0" borderId="14" xfId="0" applyFont="1" applyBorder="1" applyAlignment="1">
      <alignment horizontal="left" vertical="center"/>
    </xf>
    <xf numFmtId="165" fontId="43" fillId="0" borderId="13" xfId="0" applyNumberFormat="1" applyFont="1" applyBorder="1" applyAlignment="1">
      <alignment horizontal="center" vertical="center"/>
    </xf>
    <xf numFmtId="0" fontId="46" fillId="0" borderId="9" xfId="0" applyFont="1" applyBorder="1" applyAlignment="1">
      <alignment horizontal="left"/>
    </xf>
    <xf numFmtId="0" fontId="46" fillId="0" borderId="5" xfId="0" applyFont="1" applyBorder="1" applyAlignment="1">
      <alignment horizontal="left" vertical="center"/>
    </xf>
    <xf numFmtId="0" fontId="43" fillId="0" borderId="6" xfId="0" applyFont="1" applyBorder="1" applyAlignment="1">
      <alignment horizontal="center" vertical="center"/>
    </xf>
    <xf numFmtId="3" fontId="43" fillId="0" borderId="2" xfId="0" applyNumberFormat="1" applyFont="1" applyBorder="1" applyAlignment="1">
      <alignment horizontal="center" vertical="center"/>
    </xf>
    <xf numFmtId="3" fontId="43" fillId="0" borderId="3" xfId="0" applyNumberFormat="1" applyFont="1" applyBorder="1" applyAlignment="1">
      <alignment horizontal="center" vertical="center"/>
    </xf>
    <xf numFmtId="0" fontId="46" fillId="0" borderId="8" xfId="0" applyFont="1" applyBorder="1" applyAlignment="1">
      <alignment horizontal="left" vertical="center"/>
    </xf>
    <xf numFmtId="0" fontId="46" fillId="2" borderId="5" xfId="0" applyFont="1" applyFill="1" applyBorder="1" applyAlignment="1">
      <alignment horizontal="left" vertical="center"/>
    </xf>
    <xf numFmtId="0" fontId="46" fillId="2" borderId="6" xfId="0" applyFont="1" applyFill="1" applyBorder="1" applyAlignment="1">
      <alignment horizontal="left" vertical="center"/>
    </xf>
    <xf numFmtId="0" fontId="43" fillId="2" borderId="12" xfId="0" applyFont="1" applyFill="1" applyBorder="1" applyAlignment="1">
      <alignment horizontal="left" vertical="center"/>
    </xf>
    <xf numFmtId="0" fontId="46" fillId="2" borderId="1" xfId="0" applyFont="1" applyFill="1" applyBorder="1" applyAlignment="1">
      <alignment horizontal="left" vertical="center"/>
    </xf>
    <xf numFmtId="0" fontId="46" fillId="2" borderId="9" xfId="0" applyFont="1" applyFill="1" applyBorder="1" applyAlignment="1">
      <alignment horizontal="left" vertical="center" wrapText="1"/>
    </xf>
    <xf numFmtId="0" fontId="46" fillId="2" borderId="5" xfId="0" applyFont="1" applyFill="1" applyBorder="1" applyAlignment="1">
      <alignment horizontal="left" vertical="center" wrapText="1"/>
    </xf>
    <xf numFmtId="3" fontId="46" fillId="2" borderId="6" xfId="0" applyNumberFormat="1" applyFont="1" applyFill="1" applyBorder="1" applyAlignment="1">
      <alignment horizontal="center" vertical="center"/>
    </xf>
    <xf numFmtId="165" fontId="52" fillId="0" borderId="0" xfId="0" applyNumberFormat="1" applyFont="1" applyAlignment="1">
      <alignment horizontal="center"/>
    </xf>
    <xf numFmtId="0" fontId="43" fillId="0" borderId="6" xfId="0" applyFont="1" applyBorder="1" applyAlignment="1">
      <alignment horizontal="left" vertical="center"/>
    </xf>
    <xf numFmtId="165" fontId="52" fillId="0" borderId="6" xfId="0" applyNumberFormat="1" applyFont="1" applyBorder="1" applyAlignment="1">
      <alignment horizontal="center"/>
    </xf>
    <xf numFmtId="0" fontId="46" fillId="0" borderId="2" xfId="0" applyFont="1" applyBorder="1" applyAlignment="1">
      <alignment horizontal="left" vertical="center" wrapText="1"/>
    </xf>
    <xf numFmtId="10" fontId="46" fillId="0" borderId="3" xfId="0" applyNumberFormat="1" applyFont="1" applyBorder="1" applyAlignment="1">
      <alignment horizontal="center" vertical="center"/>
    </xf>
    <xf numFmtId="10" fontId="46" fillId="0" borderId="11" xfId="0" applyNumberFormat="1" applyFont="1" applyBorder="1" applyAlignment="1">
      <alignment horizontal="center" vertical="center"/>
    </xf>
    <xf numFmtId="0" fontId="46" fillId="0" borderId="5" xfId="0" applyFont="1" applyBorder="1" applyAlignment="1">
      <alignment horizontal="left" vertical="center" wrapText="1"/>
    </xf>
    <xf numFmtId="0" fontId="47" fillId="0" borderId="0" xfId="0" applyFont="1" applyAlignment="1">
      <alignment horizontal="left"/>
    </xf>
    <xf numFmtId="0" fontId="47" fillId="0" borderId="0" xfId="0" applyFont="1" applyAlignment="1">
      <alignment horizontal="center"/>
    </xf>
    <xf numFmtId="0" fontId="46" fillId="0" borderId="9" xfId="0" applyFont="1" applyBorder="1" applyAlignment="1">
      <alignment horizontal="left" vertical="center" indent="6"/>
    </xf>
    <xf numFmtId="2" fontId="46" fillId="0" borderId="5" xfId="0" applyNumberFormat="1" applyFont="1" applyBorder="1" applyAlignment="1">
      <alignment horizontal="center" vertical="center"/>
    </xf>
    <xf numFmtId="2" fontId="46" fillId="0" borderId="6" xfId="0" applyNumberFormat="1" applyFont="1" applyBorder="1" applyAlignment="1">
      <alignment horizontal="center" vertical="center"/>
    </xf>
    <xf numFmtId="2" fontId="46" fillId="0" borderId="7" xfId="0" applyNumberFormat="1" applyFont="1" applyBorder="1" applyAlignment="1">
      <alignment horizontal="center" vertical="center"/>
    </xf>
    <xf numFmtId="173" fontId="46" fillId="0" borderId="0" xfId="0" applyNumberFormat="1" applyFont="1" applyAlignment="1">
      <alignment horizontal="center" vertical="center" wrapText="1" readingOrder="1"/>
    </xf>
    <xf numFmtId="173" fontId="46" fillId="0" borderId="17" xfId="0" applyNumberFormat="1" applyFont="1" applyBorder="1" applyAlignment="1">
      <alignment horizontal="center" vertical="center" wrapText="1" readingOrder="1"/>
    </xf>
    <xf numFmtId="1" fontId="46" fillId="0" borderId="6" xfId="0" applyNumberFormat="1" applyFont="1" applyBorder="1" applyAlignment="1">
      <alignment horizontal="center" vertical="center" wrapText="1" readingOrder="1"/>
    </xf>
    <xf numFmtId="165" fontId="46" fillId="0" borderId="8" xfId="0" applyNumberFormat="1" applyFont="1" applyBorder="1" applyAlignment="1">
      <alignment horizontal="center"/>
    </xf>
    <xf numFmtId="165" fontId="43" fillId="0" borderId="8" xfId="0" applyNumberFormat="1" applyFont="1" applyBorder="1" applyAlignment="1">
      <alignment horizontal="center"/>
    </xf>
    <xf numFmtId="165" fontId="43" fillId="0" borderId="4" xfId="0" applyNumberFormat="1" applyFont="1" applyBorder="1" applyAlignment="1">
      <alignment horizontal="center"/>
    </xf>
    <xf numFmtId="165" fontId="46" fillId="2" borderId="8" xfId="0" applyNumberFormat="1" applyFont="1" applyFill="1" applyBorder="1" applyAlignment="1">
      <alignment horizontal="center"/>
    </xf>
    <xf numFmtId="165" fontId="43" fillId="2" borderId="8" xfId="0" applyNumberFormat="1" applyFont="1" applyFill="1" applyBorder="1" applyAlignment="1">
      <alignment horizontal="center"/>
    </xf>
    <xf numFmtId="174" fontId="46" fillId="0" borderId="9" xfId="0" applyNumberFormat="1" applyFont="1" applyBorder="1" applyAlignment="1">
      <alignment horizontal="center"/>
    </xf>
    <xf numFmtId="174" fontId="46" fillId="0" borderId="0" xfId="0" applyNumberFormat="1" applyFont="1" applyAlignment="1">
      <alignment horizontal="center"/>
    </xf>
    <xf numFmtId="174" fontId="46" fillId="0" borderId="10" xfId="0" applyNumberFormat="1" applyFont="1" applyBorder="1" applyAlignment="1">
      <alignment horizontal="center"/>
    </xf>
    <xf numFmtId="165" fontId="46" fillId="0" borderId="10" xfId="0" applyNumberFormat="1" applyFont="1" applyBorder="1" applyAlignment="1">
      <alignment horizontal="center" vertical="center"/>
    </xf>
    <xf numFmtId="1" fontId="46" fillId="2" borderId="9" xfId="0" applyNumberFormat="1" applyFont="1" applyFill="1" applyBorder="1" applyAlignment="1">
      <alignment horizontal="right" vertical="center"/>
    </xf>
    <xf numFmtId="1" fontId="46" fillId="2" borderId="0" xfId="0" applyNumberFormat="1" applyFont="1" applyFill="1" applyAlignment="1">
      <alignment horizontal="right" vertical="center"/>
    </xf>
    <xf numFmtId="1" fontId="46" fillId="2" borderId="10" xfId="0" applyNumberFormat="1" applyFont="1" applyFill="1" applyBorder="1" applyAlignment="1">
      <alignment horizontal="right" vertical="center"/>
    </xf>
    <xf numFmtId="1" fontId="46" fillId="2" borderId="0" xfId="0" applyNumberFormat="1" applyFont="1" applyFill="1" applyAlignment="1">
      <alignment vertical="center"/>
    </xf>
    <xf numFmtId="165" fontId="46" fillId="0" borderId="2" xfId="0" applyNumberFormat="1" applyFont="1" applyBorder="1" applyAlignment="1">
      <alignment horizontal="right" vertical="center"/>
    </xf>
    <xf numFmtId="165" fontId="46" fillId="0" borderId="3" xfId="0" applyNumberFormat="1" applyFont="1" applyBorder="1" applyAlignment="1">
      <alignment horizontal="right" vertical="center"/>
    </xf>
    <xf numFmtId="165" fontId="46" fillId="0" borderId="11" xfId="0" applyNumberFormat="1" applyFont="1" applyBorder="1" applyAlignment="1">
      <alignment horizontal="right" vertical="center"/>
    </xf>
    <xf numFmtId="165" fontId="46" fillId="0" borderId="9" xfId="0" applyNumberFormat="1" applyFont="1" applyBorder="1" applyAlignment="1">
      <alignment horizontal="right" vertical="center"/>
    </xf>
    <xf numFmtId="165" fontId="46" fillId="0" borderId="0" xfId="0" applyNumberFormat="1" applyFont="1" applyAlignment="1">
      <alignment horizontal="right" vertical="center"/>
    </xf>
    <xf numFmtId="165" fontId="46" fillId="0" borderId="10" xfId="0" applyNumberFormat="1" applyFont="1" applyBorder="1" applyAlignment="1">
      <alignment horizontal="right" vertical="center"/>
    </xf>
    <xf numFmtId="165" fontId="46" fillId="2" borderId="9" xfId="0" applyNumberFormat="1" applyFont="1" applyFill="1" applyBorder="1" applyAlignment="1">
      <alignment horizontal="right" vertical="center"/>
    </xf>
    <xf numFmtId="165" fontId="46" fillId="2" borderId="0" xfId="0" applyNumberFormat="1" applyFont="1" applyFill="1" applyAlignment="1">
      <alignment horizontal="right" vertical="center"/>
    </xf>
    <xf numFmtId="165" fontId="46" fillId="2" borderId="10" xfId="0" applyNumberFormat="1" applyFont="1" applyFill="1" applyBorder="1" applyAlignment="1">
      <alignment horizontal="right" vertical="center"/>
    </xf>
    <xf numFmtId="165" fontId="46" fillId="2" borderId="1" xfId="0" applyNumberFormat="1" applyFont="1" applyFill="1" applyBorder="1" applyAlignment="1">
      <alignment horizontal="center" vertical="center"/>
    </xf>
    <xf numFmtId="165" fontId="46" fillId="2" borderId="8" xfId="0" applyNumberFormat="1" applyFont="1" applyFill="1" applyBorder="1" applyAlignment="1">
      <alignment horizontal="center" vertical="center"/>
    </xf>
    <xf numFmtId="165" fontId="43" fillId="2" borderId="8" xfId="0" applyNumberFormat="1" applyFont="1" applyFill="1" applyBorder="1" applyAlignment="1">
      <alignment horizontal="center" vertical="center"/>
    </xf>
    <xf numFmtId="165" fontId="46" fillId="0" borderId="8" xfId="0" applyNumberFormat="1" applyFont="1" applyBorder="1" applyAlignment="1">
      <alignment horizontal="center" vertical="center"/>
    </xf>
    <xf numFmtId="165" fontId="43" fillId="0" borderId="4" xfId="0" applyNumberFormat="1" applyFont="1" applyBorder="1" applyAlignment="1">
      <alignment horizontal="center" vertical="center"/>
    </xf>
    <xf numFmtId="165" fontId="46" fillId="0" borderId="3" xfId="0" applyNumberFormat="1" applyFont="1" applyBorder="1" applyAlignment="1">
      <alignment vertical="center"/>
    </xf>
    <xf numFmtId="165" fontId="46" fillId="0" borderId="0" xfId="0" applyNumberFormat="1" applyFont="1" applyAlignment="1">
      <alignment vertical="center"/>
    </xf>
    <xf numFmtId="165" fontId="46" fillId="0" borderId="6" xfId="0" applyNumberFormat="1" applyFont="1" applyBorder="1" applyAlignment="1">
      <alignment vertical="center"/>
    </xf>
    <xf numFmtId="165" fontId="43" fillId="2" borderId="4" xfId="0" applyNumberFormat="1" applyFont="1" applyFill="1" applyBorder="1" applyAlignment="1">
      <alignment horizontal="center" vertical="center"/>
    </xf>
    <xf numFmtId="165" fontId="52" fillId="0" borderId="8" xfId="0" applyNumberFormat="1" applyFont="1" applyBorder="1" applyAlignment="1">
      <alignment horizontal="center"/>
    </xf>
    <xf numFmtId="165" fontId="53" fillId="0" borderId="16" xfId="0" applyNumberFormat="1" applyFont="1" applyBorder="1" applyAlignment="1">
      <alignment horizontal="center"/>
    </xf>
    <xf numFmtId="165" fontId="53" fillId="0" borderId="37" xfId="0" applyNumberFormat="1" applyFont="1" applyBorder="1" applyAlignment="1">
      <alignment horizontal="center"/>
    </xf>
    <xf numFmtId="1" fontId="55" fillId="0" borderId="9" xfId="0" applyNumberFormat="1" applyFont="1" applyBorder="1" applyAlignment="1">
      <alignment horizontal="center" vertical="center"/>
    </xf>
    <xf numFmtId="1" fontId="55" fillId="0" borderId="0" xfId="0" applyNumberFormat="1" applyFont="1" applyAlignment="1">
      <alignment horizontal="center" vertical="center"/>
    </xf>
    <xf numFmtId="9" fontId="55" fillId="0" borderId="15" xfId="0" applyNumberFormat="1" applyFont="1" applyBorder="1" applyAlignment="1">
      <alignment horizontal="center"/>
    </xf>
    <xf numFmtId="1" fontId="55" fillId="0" borderId="0" xfId="0" applyNumberFormat="1" applyFont="1" applyAlignment="1">
      <alignment vertical="center"/>
    </xf>
    <xf numFmtId="1" fontId="55" fillId="2" borderId="0" xfId="0" applyNumberFormat="1" applyFont="1" applyFill="1" applyAlignment="1">
      <alignment vertical="center"/>
    </xf>
    <xf numFmtId="3" fontId="53" fillId="2" borderId="9" xfId="0" applyNumberFormat="1" applyFont="1" applyFill="1" applyBorder="1" applyAlignment="1">
      <alignment horizontal="center" vertical="center"/>
    </xf>
    <xf numFmtId="3" fontId="53" fillId="2" borderId="0" xfId="0" applyNumberFormat="1" applyFont="1" applyFill="1" applyAlignment="1">
      <alignment horizontal="center" vertical="center"/>
    </xf>
    <xf numFmtId="3" fontId="53" fillId="2" borderId="3" xfId="0" applyNumberFormat="1" applyFont="1" applyFill="1" applyBorder="1" applyAlignment="1">
      <alignment horizontal="center" vertical="center"/>
    </xf>
    <xf numFmtId="3" fontId="53" fillId="2" borderId="11" xfId="0" applyNumberFormat="1" applyFont="1" applyFill="1" applyBorder="1" applyAlignment="1">
      <alignment horizontal="center" vertical="center"/>
    </xf>
    <xf numFmtId="165" fontId="53" fillId="2" borderId="3" xfId="0" applyNumberFormat="1" applyFont="1" applyFill="1" applyBorder="1" applyAlignment="1">
      <alignment horizontal="center" vertical="center"/>
    </xf>
    <xf numFmtId="165" fontId="53" fillId="2" borderId="9" xfId="0" applyNumberFormat="1" applyFont="1" applyFill="1" applyBorder="1" applyAlignment="1">
      <alignment horizontal="center" vertical="center"/>
    </xf>
    <xf numFmtId="3" fontId="53" fillId="2" borderId="2" xfId="0" applyNumberFormat="1" applyFont="1" applyFill="1" applyBorder="1" applyAlignment="1">
      <alignment horizontal="center" vertical="center"/>
    </xf>
    <xf numFmtId="165" fontId="53" fillId="2" borderId="2" xfId="0" applyNumberFormat="1" applyFont="1" applyFill="1" applyBorder="1" applyAlignment="1">
      <alignment horizontal="center" vertical="center"/>
    </xf>
    <xf numFmtId="3" fontId="53" fillId="2" borderId="10" xfId="0" applyNumberFormat="1" applyFont="1" applyFill="1" applyBorder="1" applyAlignment="1">
      <alignment horizontal="center" vertical="center"/>
    </xf>
    <xf numFmtId="165" fontId="53" fillId="2" borderId="0" xfId="0" applyNumberFormat="1" applyFont="1" applyFill="1" applyAlignment="1">
      <alignment horizontal="center" vertical="center"/>
    </xf>
    <xf numFmtId="3" fontId="53" fillId="0" borderId="9" xfId="0" applyNumberFormat="1" applyFont="1" applyBorder="1" applyAlignment="1">
      <alignment horizontal="center" vertical="center"/>
    </xf>
    <xf numFmtId="3" fontId="53" fillId="0" borderId="0" xfId="0" applyNumberFormat="1" applyFont="1" applyAlignment="1">
      <alignment horizontal="center" vertical="center"/>
    </xf>
    <xf numFmtId="3" fontId="53" fillId="0" borderId="10" xfId="0" applyNumberFormat="1" applyFont="1" applyBorder="1" applyAlignment="1">
      <alignment horizontal="center" vertical="center"/>
    </xf>
    <xf numFmtId="165" fontId="53" fillId="0" borderId="9" xfId="0" applyNumberFormat="1" applyFont="1" applyBorder="1" applyAlignment="1">
      <alignment horizontal="center" vertical="center"/>
    </xf>
    <xf numFmtId="3" fontId="52" fillId="0" borderId="9" xfId="0" applyNumberFormat="1" applyFont="1" applyBorder="1" applyAlignment="1">
      <alignment horizontal="center" vertical="center"/>
    </xf>
    <xf numFmtId="3" fontId="52" fillId="0" borderId="0" xfId="0" applyNumberFormat="1" applyFont="1" applyAlignment="1">
      <alignment horizontal="center" vertical="center"/>
    </xf>
    <xf numFmtId="3" fontId="52" fillId="2" borderId="0" xfId="0" applyNumberFormat="1" applyFont="1" applyFill="1" applyAlignment="1">
      <alignment horizontal="center" vertical="center"/>
    </xf>
    <xf numFmtId="3" fontId="52" fillId="2" borderId="10" xfId="0" applyNumberFormat="1" applyFont="1" applyFill="1" applyBorder="1" applyAlignment="1">
      <alignment horizontal="center" vertical="center"/>
    </xf>
    <xf numFmtId="3" fontId="52" fillId="0" borderId="10" xfId="0" applyNumberFormat="1" applyFont="1" applyBorder="1" applyAlignment="1">
      <alignment horizontal="center" vertical="center"/>
    </xf>
    <xf numFmtId="165" fontId="52" fillId="0" borderId="0" xfId="0" applyNumberFormat="1" applyFont="1" applyAlignment="1">
      <alignment horizontal="center" vertical="center"/>
    </xf>
    <xf numFmtId="165" fontId="52" fillId="0" borderId="9" xfId="0" applyNumberFormat="1" applyFont="1" applyBorder="1" applyAlignment="1">
      <alignment horizontal="center" vertical="center"/>
    </xf>
    <xf numFmtId="165" fontId="53" fillId="0" borderId="0" xfId="0" applyNumberFormat="1" applyFont="1" applyAlignment="1">
      <alignment horizontal="center" vertical="center"/>
    </xf>
    <xf numFmtId="0" fontId="53" fillId="0" borderId="0" xfId="0" applyFont="1" applyAlignment="1">
      <alignment horizontal="center" vertical="center"/>
    </xf>
    <xf numFmtId="0" fontId="53" fillId="2" borderId="0" xfId="0" applyFont="1" applyFill="1" applyAlignment="1">
      <alignment horizontal="center" vertical="center"/>
    </xf>
    <xf numFmtId="0" fontId="53" fillId="2" borderId="10" xfId="0" applyFont="1" applyFill="1" applyBorder="1" applyAlignment="1">
      <alignment horizontal="center" vertical="center"/>
    </xf>
    <xf numFmtId="0" fontId="53" fillId="2" borderId="6" xfId="0" applyFont="1" applyFill="1" applyBorder="1" applyAlignment="1">
      <alignment horizontal="center" vertical="center"/>
    </xf>
    <xf numFmtId="0" fontId="53" fillId="2" borderId="7" xfId="0" applyFont="1" applyFill="1" applyBorder="1" applyAlignment="1">
      <alignment horizontal="center" vertical="center"/>
    </xf>
    <xf numFmtId="165" fontId="53" fillId="0" borderId="5" xfId="0" applyNumberFormat="1" applyFont="1" applyBorder="1" applyAlignment="1">
      <alignment horizontal="center" vertical="center"/>
    </xf>
    <xf numFmtId="165" fontId="53" fillId="0" borderId="6" xfId="0" applyNumberFormat="1" applyFont="1" applyBorder="1" applyAlignment="1">
      <alignment horizontal="center" vertical="center"/>
    </xf>
    <xf numFmtId="3" fontId="53" fillId="0" borderId="13" xfId="0" applyNumberFormat="1" applyFont="1" applyBorder="1" applyAlignment="1">
      <alignment horizontal="center" vertical="center"/>
    </xf>
    <xf numFmtId="3" fontId="53" fillId="2" borderId="13" xfId="0" applyNumberFormat="1" applyFont="1" applyFill="1" applyBorder="1" applyAlignment="1">
      <alignment horizontal="center" vertical="center"/>
    </xf>
    <xf numFmtId="3" fontId="53" fillId="2" borderId="15" xfId="0" applyNumberFormat="1" applyFont="1" applyFill="1" applyBorder="1" applyAlignment="1">
      <alignment horizontal="center" vertical="center"/>
    </xf>
    <xf numFmtId="165" fontId="53" fillId="0" borderId="14" xfId="0" applyNumberFormat="1" applyFont="1" applyBorder="1" applyAlignment="1">
      <alignment horizontal="center" vertical="center"/>
    </xf>
    <xf numFmtId="165" fontId="53" fillId="0" borderId="15" xfId="0" applyNumberFormat="1" applyFont="1" applyBorder="1" applyAlignment="1">
      <alignment horizontal="center" vertical="center"/>
    </xf>
    <xf numFmtId="165" fontId="53" fillId="0" borderId="13" xfId="0" applyNumberFormat="1" applyFont="1" applyBorder="1" applyAlignment="1">
      <alignment horizontal="center" vertical="center"/>
    </xf>
    <xf numFmtId="3" fontId="43" fillId="0" borderId="13" xfId="0" applyNumberFormat="1" applyFont="1" applyBorder="1"/>
    <xf numFmtId="3" fontId="43" fillId="0" borderId="14" xfId="0" applyNumberFormat="1" applyFont="1" applyBorder="1"/>
    <xf numFmtId="3" fontId="52" fillId="0" borderId="10" xfId="0" applyNumberFormat="1" applyFont="1" applyBorder="1"/>
    <xf numFmtId="3" fontId="52" fillId="0" borderId="11" xfId="0" applyNumberFormat="1" applyFont="1" applyBorder="1"/>
    <xf numFmtId="3" fontId="46" fillId="0" borderId="3" xfId="0" applyNumberFormat="1" applyFont="1" applyBorder="1"/>
    <xf numFmtId="3" fontId="46" fillId="0" borderId="2" xfId="0" applyNumberFormat="1" applyFont="1" applyBorder="1"/>
    <xf numFmtId="3" fontId="43" fillId="0" borderId="13" xfId="0" applyNumberFormat="1" applyFont="1" applyBorder="1" applyAlignment="1">
      <alignment vertical="center"/>
    </xf>
    <xf numFmtId="3" fontId="52" fillId="0" borderId="0" xfId="0" applyNumberFormat="1" applyFont="1" applyAlignment="1">
      <alignment vertical="center"/>
    </xf>
    <xf numFmtId="3" fontId="46" fillId="0" borderId="10" xfId="0" applyNumberFormat="1" applyFont="1" applyBorder="1"/>
    <xf numFmtId="3" fontId="46" fillId="0" borderId="6" xfId="0" applyNumberFormat="1" applyFont="1" applyBorder="1"/>
    <xf numFmtId="3" fontId="46" fillId="0" borderId="7" xfId="0" applyNumberFormat="1" applyFont="1" applyBorder="1"/>
    <xf numFmtId="3" fontId="52" fillId="0" borderId="2" xfId="0" applyNumberFormat="1" applyFont="1" applyBorder="1"/>
    <xf numFmtId="3" fontId="52" fillId="0" borderId="3" xfId="0" applyNumberFormat="1" applyFont="1" applyBorder="1"/>
    <xf numFmtId="3" fontId="52" fillId="0" borderId="9" xfId="0" applyNumberFormat="1" applyFont="1" applyBorder="1"/>
    <xf numFmtId="3" fontId="52" fillId="0" borderId="0" xfId="0" applyNumberFormat="1" applyFont="1"/>
    <xf numFmtId="3" fontId="53" fillId="0" borderId="14" xfId="0" applyNumberFormat="1" applyFont="1" applyBorder="1" applyAlignment="1">
      <alignment vertical="center"/>
    </xf>
    <xf numFmtId="10" fontId="47" fillId="0" borderId="0" xfId="0" applyNumberFormat="1" applyFont="1"/>
    <xf numFmtId="10" fontId="47" fillId="0" borderId="6" xfId="0" applyNumberFormat="1" applyFont="1" applyBorder="1"/>
    <xf numFmtId="0" fontId="46" fillId="2" borderId="6" xfId="0" applyFont="1" applyFill="1" applyBorder="1" applyAlignment="1">
      <alignment horizontal="center"/>
    </xf>
    <xf numFmtId="10" fontId="43" fillId="0" borderId="6" xfId="0" applyNumberFormat="1" applyFont="1" applyBorder="1" applyAlignment="1">
      <alignment horizontal="center" vertical="center"/>
    </xf>
    <xf numFmtId="10" fontId="46" fillId="2" borderId="0" xfId="0" applyNumberFormat="1" applyFont="1" applyFill="1" applyAlignment="1">
      <alignment horizontal="center"/>
    </xf>
    <xf numFmtId="10" fontId="46" fillId="2" borderId="10" xfId="0" applyNumberFormat="1" applyFont="1" applyFill="1" applyBorder="1" applyAlignment="1">
      <alignment horizontal="center"/>
    </xf>
    <xf numFmtId="10" fontId="46" fillId="2" borderId="5" xfId="0" applyNumberFormat="1" applyFont="1" applyFill="1" applyBorder="1" applyAlignment="1">
      <alignment horizontal="center" vertical="center"/>
    </xf>
    <xf numFmtId="165" fontId="43" fillId="0" borderId="13" xfId="0" applyNumberFormat="1" applyFont="1" applyBorder="1" applyAlignment="1">
      <alignment horizontal="center"/>
    </xf>
    <xf numFmtId="165" fontId="43" fillId="0" borderId="15" xfId="0" applyNumberFormat="1" applyFont="1" applyBorder="1" applyAlignment="1">
      <alignment horizontal="center"/>
    </xf>
    <xf numFmtId="165" fontId="52" fillId="0" borderId="3" xfId="0" applyNumberFormat="1" applyFont="1" applyBorder="1" applyAlignment="1">
      <alignment horizontal="center" vertical="center"/>
    </xf>
    <xf numFmtId="165" fontId="52" fillId="0" borderId="5" xfId="0" applyNumberFormat="1" applyFont="1" applyBorder="1" applyAlignment="1">
      <alignment horizontal="center" vertical="center"/>
    </xf>
    <xf numFmtId="165" fontId="52" fillId="0" borderId="6" xfId="0" applyNumberFormat="1" applyFont="1" applyBorder="1" applyAlignment="1">
      <alignment horizontal="center" vertical="center"/>
    </xf>
    <xf numFmtId="3" fontId="46" fillId="2" borderId="2" xfId="0" applyNumberFormat="1" applyFont="1" applyFill="1" applyBorder="1" applyAlignment="1">
      <alignment horizontal="center" vertical="center"/>
    </xf>
    <xf numFmtId="3" fontId="46" fillId="2" borderId="11" xfId="0" applyNumberFormat="1" applyFont="1" applyFill="1" applyBorder="1" applyAlignment="1">
      <alignment horizontal="center" vertical="center"/>
    </xf>
    <xf numFmtId="10" fontId="46" fillId="2" borderId="2" xfId="0" applyNumberFormat="1" applyFont="1" applyFill="1" applyBorder="1" applyAlignment="1">
      <alignment horizontal="center" vertical="center"/>
    </xf>
    <xf numFmtId="10" fontId="46" fillId="2" borderId="9" xfId="0" applyNumberFormat="1" applyFont="1" applyFill="1" applyBorder="1" applyAlignment="1">
      <alignment horizontal="center" vertical="center"/>
    </xf>
    <xf numFmtId="3" fontId="46" fillId="2" borderId="5" xfId="0" applyNumberFormat="1" applyFont="1" applyFill="1" applyBorder="1" applyAlignment="1">
      <alignment horizontal="center" vertical="center"/>
    </xf>
    <xf numFmtId="3" fontId="46" fillId="2" borderId="7" xfId="0" applyNumberFormat="1" applyFont="1" applyFill="1" applyBorder="1" applyAlignment="1">
      <alignment horizontal="center" vertical="center"/>
    </xf>
    <xf numFmtId="165" fontId="43" fillId="2" borderId="14" xfId="0" applyNumberFormat="1" applyFont="1" applyFill="1" applyBorder="1" applyAlignment="1">
      <alignment horizontal="center"/>
    </xf>
    <xf numFmtId="165" fontId="43" fillId="2" borderId="13" xfId="0" applyNumberFormat="1" applyFont="1" applyFill="1" applyBorder="1" applyAlignment="1">
      <alignment horizontal="center"/>
    </xf>
    <xf numFmtId="3" fontId="43" fillId="2" borderId="15" xfId="0" applyNumberFormat="1" applyFont="1" applyFill="1" applyBorder="1" applyAlignment="1">
      <alignment horizontal="center" vertical="center"/>
    </xf>
    <xf numFmtId="10" fontId="43" fillId="2" borderId="14" xfId="0" applyNumberFormat="1" applyFont="1" applyFill="1" applyBorder="1" applyAlignment="1">
      <alignment horizontal="center"/>
    </xf>
    <xf numFmtId="3" fontId="47" fillId="8" borderId="9" xfId="0" applyNumberFormat="1" applyFont="1" applyFill="1" applyBorder="1"/>
    <xf numFmtId="3" fontId="47" fillId="8" borderId="0" xfId="0" applyNumberFormat="1" applyFont="1" applyFill="1"/>
    <xf numFmtId="3" fontId="47" fillId="5" borderId="0" xfId="0" applyNumberFormat="1" applyFont="1" applyFill="1"/>
    <xf numFmtId="165" fontId="46" fillId="5" borderId="3" xfId="20" applyNumberFormat="1" applyFont="1" applyFill="1" applyBorder="1" applyAlignment="1">
      <alignment horizontal="center"/>
    </xf>
    <xf numFmtId="167" fontId="46" fillId="5" borderId="9" xfId="21" applyNumberFormat="1" applyFont="1" applyFill="1" applyBorder="1"/>
    <xf numFmtId="167" fontId="46" fillId="5" borderId="0" xfId="21" applyNumberFormat="1" applyFont="1" applyFill="1" applyBorder="1"/>
    <xf numFmtId="165" fontId="46" fillId="5" borderId="0" xfId="20" applyNumberFormat="1" applyFont="1" applyFill="1" applyAlignment="1">
      <alignment horizontal="center"/>
    </xf>
    <xf numFmtId="167" fontId="43" fillId="5" borderId="14" xfId="21" applyNumberFormat="1" applyFont="1" applyFill="1" applyBorder="1"/>
    <xf numFmtId="167" fontId="43" fillId="5" borderId="13" xfId="21" applyNumberFormat="1" applyFont="1" applyFill="1" applyBorder="1"/>
    <xf numFmtId="165" fontId="43" fillId="5" borderId="13" xfId="20" applyNumberFormat="1" applyFont="1" applyFill="1" applyBorder="1" applyAlignment="1">
      <alignment horizontal="center"/>
    </xf>
    <xf numFmtId="167" fontId="46" fillId="5" borderId="2" xfId="21" applyNumberFormat="1" applyFont="1" applyFill="1" applyBorder="1"/>
    <xf numFmtId="167" fontId="46" fillId="5" borderId="3" xfId="21" applyNumberFormat="1" applyFont="1" applyFill="1" applyBorder="1"/>
    <xf numFmtId="167" fontId="46" fillId="5" borderId="11" xfId="21" applyNumberFormat="1" applyFont="1" applyFill="1" applyBorder="1"/>
    <xf numFmtId="167" fontId="46" fillId="5" borderId="10" xfId="21" applyNumberFormat="1" applyFont="1" applyFill="1" applyBorder="1"/>
    <xf numFmtId="167" fontId="43" fillId="5" borderId="15" xfId="21" applyNumberFormat="1" applyFont="1" applyFill="1" applyBorder="1"/>
    <xf numFmtId="167" fontId="46" fillId="0" borderId="9" xfId="13" applyNumberFormat="1" applyFont="1" applyFill="1" applyBorder="1" applyAlignment="1">
      <alignment horizontal="right"/>
    </xf>
    <xf numFmtId="167" fontId="46" fillId="0" borderId="0" xfId="13" applyNumberFormat="1" applyFont="1" applyFill="1" applyBorder="1" applyAlignment="1">
      <alignment horizontal="right"/>
    </xf>
    <xf numFmtId="167" fontId="46" fillId="0" borderId="10" xfId="13" applyNumberFormat="1" applyFont="1" applyFill="1" applyBorder="1" applyAlignment="1">
      <alignment horizontal="right"/>
    </xf>
    <xf numFmtId="165" fontId="46" fillId="0" borderId="0" xfId="22" applyNumberFormat="1" applyFont="1" applyAlignment="1">
      <alignment horizontal="center"/>
    </xf>
    <xf numFmtId="165" fontId="46" fillId="0" borderId="3" xfId="22" applyNumberFormat="1" applyFont="1" applyBorder="1" applyAlignment="1">
      <alignment horizontal="center"/>
    </xf>
    <xf numFmtId="167" fontId="46" fillId="0" borderId="5" xfId="13" applyNumberFormat="1" applyFont="1" applyFill="1" applyBorder="1" applyAlignment="1">
      <alignment horizontal="right"/>
    </xf>
    <xf numFmtId="167" fontId="46" fillId="0" borderId="6" xfId="13" applyNumberFormat="1" applyFont="1" applyFill="1" applyBorder="1" applyAlignment="1">
      <alignment horizontal="right"/>
    </xf>
    <xf numFmtId="167" fontId="46" fillId="0" borderId="7" xfId="13" applyNumberFormat="1" applyFont="1" applyFill="1" applyBorder="1" applyAlignment="1">
      <alignment horizontal="right"/>
    </xf>
    <xf numFmtId="165" fontId="46" fillId="0" borderId="6" xfId="22" applyNumberFormat="1" applyFont="1" applyBorder="1" applyAlignment="1">
      <alignment horizontal="center"/>
    </xf>
    <xf numFmtId="167" fontId="46" fillId="0" borderId="14" xfId="13" applyNumberFormat="1" applyFont="1" applyFill="1" applyBorder="1" applyAlignment="1"/>
    <xf numFmtId="167" fontId="46" fillId="0" borderId="13" xfId="13" applyNumberFormat="1" applyFont="1" applyFill="1" applyBorder="1" applyAlignment="1"/>
    <xf numFmtId="167" fontId="46" fillId="0" borderId="15" xfId="13" applyNumberFormat="1" applyFont="1" applyFill="1" applyBorder="1" applyAlignment="1"/>
    <xf numFmtId="165" fontId="46" fillId="0" borderId="13" xfId="22" applyNumberFormat="1" applyFont="1" applyBorder="1" applyAlignment="1">
      <alignment horizontal="center"/>
    </xf>
    <xf numFmtId="165" fontId="52" fillId="2" borderId="9" xfId="0" applyNumberFormat="1" applyFont="1" applyFill="1" applyBorder="1" applyAlignment="1">
      <alignment horizontal="center" wrapText="1"/>
    </xf>
    <xf numFmtId="165" fontId="52" fillId="2" borderId="0" xfId="0" applyNumberFormat="1" applyFont="1" applyFill="1" applyAlignment="1">
      <alignment horizontal="center"/>
    </xf>
    <xf numFmtId="165" fontId="47" fillId="0" borderId="9" xfId="0" applyNumberFormat="1" applyFont="1" applyBorder="1" applyAlignment="1">
      <alignment horizontal="center"/>
    </xf>
    <xf numFmtId="165" fontId="52" fillId="2" borderId="5" xfId="0" applyNumberFormat="1" applyFont="1" applyFill="1" applyBorder="1" applyAlignment="1">
      <alignment horizontal="center" wrapText="1"/>
    </xf>
    <xf numFmtId="165" fontId="52" fillId="2" borderId="6" xfId="2" applyNumberFormat="1" applyFont="1" applyFill="1" applyBorder="1" applyAlignment="1">
      <alignment horizontal="center"/>
    </xf>
    <xf numFmtId="165" fontId="52" fillId="2" borderId="6" xfId="0" applyNumberFormat="1" applyFont="1" applyFill="1" applyBorder="1" applyAlignment="1">
      <alignment horizontal="center"/>
    </xf>
    <xf numFmtId="165" fontId="47" fillId="0" borderId="5" xfId="0" applyNumberFormat="1" applyFont="1" applyBorder="1" applyAlignment="1">
      <alignment horizontal="center"/>
    </xf>
    <xf numFmtId="0" fontId="53" fillId="0" borderId="14" xfId="0" applyFont="1" applyBorder="1" applyAlignment="1">
      <alignment horizontal="center" wrapText="1"/>
    </xf>
    <xf numFmtId="0" fontId="53" fillId="2" borderId="13" xfId="0" applyFont="1" applyFill="1" applyBorder="1" applyAlignment="1">
      <alignment horizontal="center"/>
    </xf>
    <xf numFmtId="0" fontId="48" fillId="0" borderId="14" xfId="0" applyFont="1" applyBorder="1" applyAlignment="1">
      <alignment horizontal="center" vertical="center"/>
    </xf>
    <xf numFmtId="0" fontId="43" fillId="0" borderId="14" xfId="0" applyFont="1" applyBorder="1" applyAlignment="1">
      <alignment horizontal="center" wrapText="1"/>
    </xf>
    <xf numFmtId="0" fontId="43" fillId="2" borderId="13" xfId="0" applyFont="1" applyFill="1" applyBorder="1" applyAlignment="1">
      <alignment horizontal="center"/>
    </xf>
    <xf numFmtId="2" fontId="43" fillId="0" borderId="13" xfId="0" applyNumberFormat="1" applyFont="1" applyBorder="1" applyAlignment="1">
      <alignment horizontal="center" vertical="center"/>
    </xf>
    <xf numFmtId="0" fontId="46" fillId="0" borderId="14" xfId="0" applyFont="1" applyBorder="1" applyAlignment="1">
      <alignment horizontal="center"/>
    </xf>
    <xf numFmtId="0" fontId="46" fillId="0" borderId="13" xfId="0" applyFont="1" applyBorder="1" applyAlignment="1">
      <alignment horizontal="center"/>
    </xf>
    <xf numFmtId="165" fontId="43" fillId="0" borderId="8" xfId="0" applyNumberFormat="1" applyFont="1" applyBorder="1" applyAlignment="1">
      <alignment horizontal="center" vertical="center"/>
    </xf>
    <xf numFmtId="3" fontId="43" fillId="0" borderId="0" xfId="0" applyNumberFormat="1" applyFont="1" applyAlignment="1">
      <alignment horizontal="right" vertical="center"/>
    </xf>
    <xf numFmtId="166" fontId="46" fillId="5" borderId="9" xfId="13" applyNumberFormat="1" applyFont="1" applyFill="1" applyBorder="1" applyAlignment="1">
      <alignment horizontal="center" vertical="center" wrapText="1"/>
    </xf>
    <xf numFmtId="0" fontId="47" fillId="5" borderId="10" xfId="0" applyFont="1" applyFill="1" applyBorder="1" applyAlignment="1">
      <alignment horizontal="right"/>
    </xf>
    <xf numFmtId="3" fontId="46" fillId="0" borderId="9" xfId="0" applyNumberFormat="1" applyFont="1" applyBorder="1" applyAlignment="1">
      <alignment horizontal="right"/>
    </xf>
    <xf numFmtId="3" fontId="46" fillId="0" borderId="0" xfId="0" applyNumberFormat="1" applyFont="1" applyAlignment="1">
      <alignment horizontal="right"/>
    </xf>
    <xf numFmtId="10" fontId="43" fillId="5" borderId="14" xfId="2" quotePrefix="1" applyNumberFormat="1" applyFont="1" applyFill="1" applyBorder="1" applyAlignment="1">
      <alignment horizontal="center" vertical="center" wrapText="1"/>
    </xf>
    <xf numFmtId="10" fontId="43" fillId="5" borderId="15" xfId="2" quotePrefix="1" applyNumberFormat="1" applyFont="1" applyFill="1" applyBorder="1" applyAlignment="1">
      <alignment horizontal="center" vertical="center" wrapText="1"/>
    </xf>
    <xf numFmtId="3" fontId="47" fillId="0" borderId="9" xfId="0" applyNumberFormat="1" applyFont="1" applyBorder="1" applyAlignment="1">
      <alignment horizontal="center"/>
    </xf>
    <xf numFmtId="3" fontId="47" fillId="0" borderId="0" xfId="0" applyNumberFormat="1" applyFont="1" applyAlignment="1">
      <alignment horizontal="center"/>
    </xf>
    <xf numFmtId="3" fontId="47" fillId="0" borderId="10" xfId="0" applyNumberFormat="1" applyFont="1" applyBorder="1" applyAlignment="1">
      <alignment horizontal="center"/>
    </xf>
    <xf numFmtId="165" fontId="47" fillId="0" borderId="10" xfId="0" applyNumberFormat="1" applyFont="1" applyBorder="1" applyAlignment="1">
      <alignment horizontal="center"/>
    </xf>
    <xf numFmtId="0" fontId="46" fillId="0" borderId="0" xfId="0" applyFont="1" applyAlignment="1">
      <alignment vertical="top" wrapText="1"/>
    </xf>
    <xf numFmtId="0" fontId="43" fillId="2" borderId="9" xfId="0" applyFont="1" applyFill="1" applyBorder="1" applyAlignment="1">
      <alignment wrapText="1"/>
    </xf>
    <xf numFmtId="0" fontId="43" fillId="2" borderId="0" xfId="0" applyFont="1" applyFill="1" applyAlignment="1">
      <alignment wrapText="1"/>
    </xf>
    <xf numFmtId="0" fontId="43" fillId="2" borderId="10" xfId="0" applyFont="1" applyFill="1" applyBorder="1" applyAlignment="1">
      <alignment wrapText="1"/>
    </xf>
    <xf numFmtId="165" fontId="52" fillId="2" borderId="2" xfId="0" applyNumberFormat="1" applyFont="1" applyFill="1" applyBorder="1" applyAlignment="1">
      <alignment horizontal="center" wrapText="1"/>
    </xf>
    <xf numFmtId="165" fontId="52" fillId="2" borderId="3" xfId="0" applyNumberFormat="1" applyFont="1" applyFill="1" applyBorder="1" applyAlignment="1">
      <alignment horizontal="center"/>
    </xf>
    <xf numFmtId="165" fontId="52" fillId="2" borderId="11" xfId="0" applyNumberFormat="1" applyFont="1" applyFill="1" applyBorder="1" applyAlignment="1">
      <alignment horizontal="center"/>
    </xf>
    <xf numFmtId="165" fontId="52" fillId="2" borderId="2" xfId="0" applyNumberFormat="1" applyFont="1" applyFill="1" applyBorder="1" applyAlignment="1">
      <alignment horizontal="center"/>
    </xf>
    <xf numFmtId="165" fontId="52" fillId="0" borderId="5" xfId="0" applyNumberFormat="1" applyFont="1" applyBorder="1" applyAlignment="1">
      <alignment horizontal="center" wrapText="1"/>
    </xf>
    <xf numFmtId="165" fontId="52" fillId="0" borderId="7" xfId="0" applyNumberFormat="1" applyFont="1" applyBorder="1" applyAlignment="1">
      <alignment horizontal="center"/>
    </xf>
    <xf numFmtId="165" fontId="52" fillId="0" borderId="5" xfId="0" applyNumberFormat="1" applyFont="1" applyBorder="1" applyAlignment="1">
      <alignment horizontal="center"/>
    </xf>
    <xf numFmtId="0" fontId="82" fillId="0" borderId="0" xfId="0" applyFont="1"/>
    <xf numFmtId="165" fontId="82" fillId="0" borderId="0" xfId="2" applyNumberFormat="1" applyFont="1"/>
    <xf numFmtId="3" fontId="18" fillId="0" borderId="14" xfId="0" applyNumberFormat="1" applyFont="1" applyBorder="1" applyAlignment="1">
      <alignment vertical="center"/>
    </xf>
    <xf numFmtId="3" fontId="18" fillId="0" borderId="13" xfId="0" applyNumberFormat="1" applyFont="1" applyBorder="1" applyAlignment="1">
      <alignment vertical="center"/>
    </xf>
    <xf numFmtId="3" fontId="18" fillId="0" borderId="15" xfId="0" applyNumberFormat="1" applyFont="1" applyBorder="1" applyAlignment="1">
      <alignment vertical="center"/>
    </xf>
    <xf numFmtId="165" fontId="18" fillId="0" borderId="13" xfId="34" applyNumberFormat="1" applyFont="1" applyFill="1" applyBorder="1" applyAlignment="1">
      <alignment horizontal="center" vertical="center"/>
    </xf>
    <xf numFmtId="0" fontId="18" fillId="0" borderId="12" xfId="24" applyFont="1" applyBorder="1" applyAlignment="1">
      <alignment vertical="center"/>
    </xf>
    <xf numFmtId="167" fontId="18" fillId="0" borderId="14" xfId="25" applyNumberFormat="1" applyFont="1" applyFill="1" applyBorder="1" applyAlignment="1">
      <alignment vertical="center"/>
    </xf>
    <xf numFmtId="167" fontId="18" fillId="0" borderId="13" xfId="25" applyNumberFormat="1" applyFont="1" applyFill="1" applyBorder="1" applyAlignment="1">
      <alignment vertical="center"/>
    </xf>
    <xf numFmtId="165" fontId="18" fillId="0" borderId="38" xfId="34" applyNumberFormat="1" applyFont="1" applyFill="1" applyBorder="1" applyAlignment="1">
      <alignment horizontal="center" vertical="center"/>
    </xf>
    <xf numFmtId="0" fontId="18" fillId="0" borderId="9" xfId="24" applyFont="1" applyBorder="1"/>
    <xf numFmtId="167" fontId="18" fillId="0" borderId="9" xfId="25" applyNumberFormat="1" applyFont="1" applyFill="1" applyBorder="1" applyAlignment="1">
      <alignment vertical="center"/>
    </xf>
    <xf numFmtId="167" fontId="18" fillId="0" borderId="0" xfId="25" applyNumberFormat="1" applyFont="1" applyFill="1" applyBorder="1" applyAlignment="1">
      <alignment vertical="center"/>
    </xf>
    <xf numFmtId="167" fontId="18" fillId="0" borderId="10" xfId="25" applyNumberFormat="1" applyFont="1" applyFill="1" applyBorder="1" applyAlignment="1">
      <alignment vertical="center"/>
    </xf>
    <xf numFmtId="165" fontId="18" fillId="0" borderId="9" xfId="34" applyNumberFormat="1" applyFont="1" applyFill="1" applyBorder="1" applyAlignment="1">
      <alignment horizontal="center" vertical="center"/>
    </xf>
    <xf numFmtId="0" fontId="18" fillId="2" borderId="5" xfId="24" applyFont="1" applyFill="1" applyBorder="1"/>
    <xf numFmtId="167" fontId="18" fillId="0" borderId="5" xfId="25" applyNumberFormat="1" applyFont="1" applyFill="1" applyBorder="1" applyAlignment="1">
      <alignment vertical="center"/>
    </xf>
    <xf numFmtId="167" fontId="18" fillId="0" borderId="6" xfId="25" applyNumberFormat="1" applyFont="1" applyFill="1" applyBorder="1" applyAlignment="1">
      <alignment vertical="center"/>
    </xf>
    <xf numFmtId="167" fontId="18" fillId="0" borderId="7" xfId="25" applyNumberFormat="1" applyFont="1" applyFill="1" applyBorder="1" applyAlignment="1">
      <alignment vertical="center"/>
    </xf>
    <xf numFmtId="165" fontId="18" fillId="0" borderId="5" xfId="34" applyNumberFormat="1" applyFont="1" applyFill="1" applyBorder="1" applyAlignment="1">
      <alignment horizontal="center" vertical="center"/>
    </xf>
    <xf numFmtId="0" fontId="17" fillId="2" borderId="8" xfId="24" applyFont="1" applyFill="1" applyBorder="1" applyAlignment="1">
      <alignment vertical="center"/>
    </xf>
    <xf numFmtId="10" fontId="17" fillId="0" borderId="9" xfId="34" applyNumberFormat="1" applyFont="1" applyFill="1" applyBorder="1" applyAlignment="1">
      <alignment vertical="center"/>
    </xf>
    <xf numFmtId="10" fontId="17" fillId="0" borderId="0" xfId="34" applyNumberFormat="1" applyFont="1" applyFill="1" applyBorder="1" applyAlignment="1">
      <alignment vertical="center"/>
    </xf>
    <xf numFmtId="10" fontId="17" fillId="0" borderId="10" xfId="34" applyNumberFormat="1" applyFont="1" applyFill="1" applyBorder="1" applyAlignment="1">
      <alignment vertical="center"/>
    </xf>
    <xf numFmtId="165" fontId="18" fillId="0" borderId="9" xfId="34" applyNumberFormat="1" applyFont="1" applyFill="1" applyBorder="1" applyAlignment="1">
      <alignment horizontal="center"/>
    </xf>
    <xf numFmtId="0" fontId="17" fillId="0" borderId="8" xfId="24" applyFont="1" applyBorder="1" applyAlignment="1">
      <alignment vertical="center"/>
    </xf>
    <xf numFmtId="165" fontId="17" fillId="0" borderId="9" xfId="34" applyNumberFormat="1" applyFont="1" applyFill="1" applyBorder="1" applyAlignment="1">
      <alignment vertical="center"/>
    </xf>
    <xf numFmtId="165" fontId="17" fillId="0" borderId="0" xfId="34" applyNumberFormat="1" applyFont="1" applyFill="1" applyBorder="1" applyAlignment="1">
      <alignment vertical="center"/>
    </xf>
    <xf numFmtId="165" fontId="17" fillId="0" borderId="10" xfId="34" applyNumberFormat="1" applyFont="1" applyFill="1" applyBorder="1" applyAlignment="1">
      <alignment vertical="center"/>
    </xf>
    <xf numFmtId="0" fontId="18" fillId="2" borderId="4" xfId="24" applyFont="1" applyFill="1" applyBorder="1" applyAlignment="1">
      <alignment vertical="center"/>
    </xf>
    <xf numFmtId="165" fontId="18" fillId="0" borderId="5" xfId="34" applyNumberFormat="1" applyFont="1" applyFill="1" applyBorder="1" applyAlignment="1">
      <alignment vertical="center"/>
    </xf>
    <xf numFmtId="165" fontId="18" fillId="0" borderId="6" xfId="34" applyNumberFormat="1" applyFont="1" applyFill="1" applyBorder="1" applyAlignment="1">
      <alignment vertical="center"/>
    </xf>
    <xf numFmtId="165" fontId="18" fillId="0" borderId="7" xfId="34" applyNumberFormat="1" applyFont="1" applyFill="1" applyBorder="1" applyAlignment="1">
      <alignment vertical="center"/>
    </xf>
    <xf numFmtId="165" fontId="18" fillId="0" borderId="5" xfId="34" applyNumberFormat="1" applyFont="1" applyFill="1" applyBorder="1" applyAlignment="1">
      <alignment horizontal="center"/>
    </xf>
    <xf numFmtId="165" fontId="17" fillId="0" borderId="13" xfId="34" applyNumberFormat="1" applyFont="1" applyFill="1" applyBorder="1" applyAlignment="1">
      <alignment horizontal="center" vertical="center"/>
    </xf>
    <xf numFmtId="165" fontId="83" fillId="0" borderId="0" xfId="34" applyNumberFormat="1" applyFont="1" applyFill="1" applyBorder="1" applyAlignment="1">
      <alignment vertical="center"/>
    </xf>
    <xf numFmtId="165" fontId="83" fillId="0" borderId="0" xfId="34" applyNumberFormat="1" applyFont="1" applyFill="1" applyBorder="1" applyAlignment="1">
      <alignment horizontal="center"/>
    </xf>
    <xf numFmtId="10" fontId="17" fillId="0" borderId="9" xfId="34" applyNumberFormat="1" applyFont="1" applyFill="1" applyBorder="1" applyAlignment="1">
      <alignment horizontal="center" vertical="center"/>
    </xf>
    <xf numFmtId="165" fontId="18" fillId="0" borderId="0" xfId="34" applyNumberFormat="1" applyFont="1" applyFill="1" applyBorder="1" applyAlignment="1">
      <alignment horizontal="center" vertical="center"/>
    </xf>
    <xf numFmtId="165" fontId="18" fillId="0" borderId="6" xfId="34" applyNumberFormat="1" applyFont="1" applyFill="1" applyBorder="1" applyAlignment="1">
      <alignment horizontal="center" vertical="center"/>
    </xf>
    <xf numFmtId="165" fontId="18" fillId="0" borderId="0" xfId="34" applyNumberFormat="1" applyFont="1" applyFill="1" applyBorder="1" applyAlignment="1">
      <alignment horizontal="center"/>
    </xf>
    <xf numFmtId="165" fontId="18" fillId="0" borderId="6" xfId="34" applyNumberFormat="1" applyFont="1" applyFill="1" applyBorder="1" applyAlignment="1">
      <alignment horizontal="center"/>
    </xf>
    <xf numFmtId="165" fontId="17" fillId="0" borderId="6" xfId="34" applyNumberFormat="1" applyFont="1" applyFill="1" applyBorder="1" applyAlignment="1">
      <alignment horizontal="center" vertical="center"/>
    </xf>
    <xf numFmtId="0" fontId="17" fillId="0" borderId="14" xfId="24" applyFont="1" applyBorder="1" applyAlignment="1">
      <alignment vertical="center"/>
    </xf>
    <xf numFmtId="3" fontId="17" fillId="0" borderId="14" xfId="0" applyNumberFormat="1" applyFont="1" applyBorder="1" applyAlignment="1">
      <alignment vertical="center"/>
    </xf>
    <xf numFmtId="3" fontId="17" fillId="0" borderId="13" xfId="0" applyNumberFormat="1" applyFont="1" applyBorder="1" applyAlignment="1">
      <alignment vertical="center"/>
    </xf>
    <xf numFmtId="3" fontId="17" fillId="0" borderId="15" xfId="0" applyNumberFormat="1" applyFont="1" applyBorder="1" applyAlignment="1">
      <alignment vertical="center"/>
    </xf>
    <xf numFmtId="0" fontId="82" fillId="0" borderId="13" xfId="0" applyFont="1" applyBorder="1"/>
    <xf numFmtId="167" fontId="82" fillId="0" borderId="13" xfId="0" applyNumberFormat="1" applyFont="1" applyBorder="1"/>
    <xf numFmtId="1" fontId="82" fillId="0" borderId="13" xfId="24" applyNumberFormat="1" applyFont="1" applyBorder="1"/>
    <xf numFmtId="0" fontId="82" fillId="0" borderId="13" xfId="24" applyFont="1" applyBorder="1"/>
    <xf numFmtId="0" fontId="18" fillId="0" borderId="14" xfId="24" applyFont="1" applyBorder="1" applyAlignment="1">
      <alignment vertical="center"/>
    </xf>
    <xf numFmtId="0" fontId="17" fillId="0" borderId="9" xfId="24" applyFont="1" applyBorder="1" applyAlignment="1">
      <alignment vertical="center"/>
    </xf>
    <xf numFmtId="3" fontId="17" fillId="0" borderId="9" xfId="0" applyNumberFormat="1" applyFont="1" applyBorder="1" applyAlignment="1">
      <alignment vertical="center"/>
    </xf>
    <xf numFmtId="3" fontId="17" fillId="0" borderId="0" xfId="0" applyNumberFormat="1" applyFont="1" applyAlignment="1">
      <alignment vertical="center"/>
    </xf>
    <xf numFmtId="3" fontId="17" fillId="0" borderId="10" xfId="0" applyNumberFormat="1" applyFont="1" applyBorder="1" applyAlignment="1">
      <alignment vertical="center"/>
    </xf>
    <xf numFmtId="0" fontId="0" fillId="3" borderId="3" xfId="0" applyFill="1" applyBorder="1"/>
    <xf numFmtId="165" fontId="17" fillId="0" borderId="9" xfId="34" applyNumberFormat="1" applyFont="1" applyFill="1" applyBorder="1" applyAlignment="1">
      <alignment horizontal="center" vertical="center"/>
    </xf>
    <xf numFmtId="0" fontId="85" fillId="3" borderId="1" xfId="24" applyFont="1" applyFill="1" applyBorder="1" applyAlignment="1">
      <alignment vertical="top"/>
    </xf>
    <xf numFmtId="10" fontId="11" fillId="0" borderId="10" xfId="0" applyNumberFormat="1" applyFont="1" applyBorder="1" applyAlignment="1">
      <alignment horizontal="center"/>
    </xf>
    <xf numFmtId="10" fontId="11" fillId="0" borderId="7" xfId="0" applyNumberFormat="1" applyFont="1" applyBorder="1" applyAlignment="1">
      <alignment horizontal="center"/>
    </xf>
    <xf numFmtId="2" fontId="11" fillId="0" borderId="5" xfId="0" applyNumberFormat="1" applyFont="1" applyBorder="1" applyAlignment="1">
      <alignment horizontal="center"/>
    </xf>
    <xf numFmtId="2" fontId="11" fillId="0" borderId="7" xfId="0" applyNumberFormat="1" applyFont="1" applyBorder="1" applyAlignment="1">
      <alignment horizontal="center"/>
    </xf>
    <xf numFmtId="165" fontId="52" fillId="0" borderId="9" xfId="35" applyNumberFormat="1" applyFont="1" applyBorder="1" applyAlignment="1">
      <alignment horizontal="center" wrapText="1"/>
    </xf>
    <xf numFmtId="165" fontId="32" fillId="0" borderId="0" xfId="35" applyNumberFormat="1" applyFont="1"/>
    <xf numFmtId="3" fontId="43" fillId="0" borderId="14" xfId="0" applyNumberFormat="1" applyFont="1" applyBorder="1" applyAlignment="1">
      <alignment horizontal="right" vertical="center" wrapText="1"/>
    </xf>
    <xf numFmtId="1" fontId="52" fillId="0" borderId="9" xfId="0" applyNumberFormat="1" applyFont="1" applyBorder="1" applyAlignment="1">
      <alignment horizontal="center" vertical="center"/>
    </xf>
    <xf numFmtId="1" fontId="52" fillId="0" borderId="0" xfId="0" applyNumberFormat="1" applyFont="1" applyAlignment="1">
      <alignment horizontal="center" vertical="center"/>
    </xf>
    <xf numFmtId="1" fontId="52" fillId="0" borderId="10" xfId="0" applyNumberFormat="1" applyFont="1" applyBorder="1" applyAlignment="1">
      <alignment horizontal="center" vertical="center"/>
    </xf>
    <xf numFmtId="1" fontId="53" fillId="0" borderId="9" xfId="0" applyNumberFormat="1" applyFont="1" applyBorder="1" applyAlignment="1">
      <alignment horizontal="center" vertical="center"/>
    </xf>
    <xf numFmtId="1" fontId="53" fillId="0" borderId="0" xfId="0" applyNumberFormat="1" applyFont="1" applyAlignment="1">
      <alignment horizontal="center" vertical="center"/>
    </xf>
    <xf numFmtId="1" fontId="53" fillId="0" borderId="10" xfId="0" applyNumberFormat="1" applyFont="1" applyBorder="1" applyAlignment="1">
      <alignment horizontal="center" vertical="center"/>
    </xf>
    <xf numFmtId="1" fontId="53" fillId="0" borderId="5" xfId="0" applyNumberFormat="1" applyFont="1" applyBorder="1" applyAlignment="1">
      <alignment horizontal="center" vertical="center"/>
    </xf>
    <xf numFmtId="1" fontId="53" fillId="0" borderId="6" xfId="0" applyNumberFormat="1" applyFont="1" applyBorder="1" applyAlignment="1">
      <alignment horizontal="center" vertical="center"/>
    </xf>
    <xf numFmtId="1" fontId="53" fillId="0" borderId="7" xfId="0" applyNumberFormat="1" applyFont="1" applyBorder="1" applyAlignment="1">
      <alignment horizontal="center" vertical="center"/>
    </xf>
    <xf numFmtId="0" fontId="17" fillId="0" borderId="2" xfId="0" applyFont="1" applyBorder="1"/>
    <xf numFmtId="0" fontId="18" fillId="0" borderId="9" xfId="0" applyFont="1" applyBorder="1" applyAlignment="1">
      <alignment horizontal="left" indent="1"/>
    </xf>
    <xf numFmtId="0" fontId="17" fillId="0" borderId="9" xfId="0" applyFont="1" applyBorder="1"/>
    <xf numFmtId="0" fontId="18" fillId="0" borderId="9" xfId="0" applyFont="1" applyBorder="1" applyAlignment="1">
      <alignment horizontal="left" vertical="center" indent="1"/>
    </xf>
    <xf numFmtId="0" fontId="17" fillId="0" borderId="14" xfId="0" applyFont="1" applyBorder="1" applyAlignment="1">
      <alignment vertical="center"/>
    </xf>
    <xf numFmtId="0" fontId="18" fillId="0" borderId="2" xfId="0" applyFont="1" applyBorder="1"/>
    <xf numFmtId="0" fontId="17" fillId="0" borderId="4" xfId="0" applyFont="1" applyBorder="1" applyAlignment="1">
      <alignment horizontal="left"/>
    </xf>
    <xf numFmtId="9" fontId="26" fillId="0" borderId="0" xfId="35" applyFont="1"/>
    <xf numFmtId="165" fontId="26" fillId="0" borderId="0" xfId="35" applyNumberFormat="1" applyFont="1"/>
    <xf numFmtId="167" fontId="43" fillId="0" borderId="9" xfId="6" applyNumberFormat="1" applyFont="1" applyFill="1" applyBorder="1" applyAlignment="1">
      <alignment horizontal="center" vertical="center"/>
    </xf>
    <xf numFmtId="167" fontId="43" fillId="0" borderId="39" xfId="6" applyNumberFormat="1" applyFont="1" applyFill="1" applyBorder="1" applyAlignment="1">
      <alignment horizontal="center" vertical="center"/>
    </xf>
    <xf numFmtId="0" fontId="53" fillId="0" borderId="6" xfId="0" applyFont="1" applyBorder="1" applyAlignment="1">
      <alignment horizontal="center" vertical="center"/>
    </xf>
    <xf numFmtId="0" fontId="46" fillId="0" borderId="9" xfId="0" applyFont="1" applyBorder="1" applyAlignment="1">
      <alignment vertical="center"/>
    </xf>
    <xf numFmtId="0" fontId="46" fillId="0" borderId="10" xfId="0" applyFont="1" applyBorder="1" applyAlignment="1">
      <alignment vertical="center"/>
    </xf>
    <xf numFmtId="0" fontId="46" fillId="0" borderId="0" xfId="27" applyFont="1" applyAlignment="1">
      <alignment horizontal="left"/>
    </xf>
    <xf numFmtId="165" fontId="52" fillId="0" borderId="9" xfId="35" applyNumberFormat="1" applyFont="1" applyBorder="1" applyAlignment="1">
      <alignment horizontal="center" vertical="center" wrapText="1"/>
    </xf>
    <xf numFmtId="165" fontId="27" fillId="0" borderId="6" xfId="0" applyNumberFormat="1" applyFont="1" applyBorder="1" applyAlignment="1">
      <alignment horizontal="center" vertical="center" wrapText="1"/>
    </xf>
    <xf numFmtId="0" fontId="44" fillId="3" borderId="6" xfId="0" quotePrefix="1" applyFont="1" applyFill="1" applyBorder="1" applyAlignment="1">
      <alignment horizontal="center"/>
    </xf>
    <xf numFmtId="3" fontId="20" fillId="2" borderId="9" xfId="0" applyNumberFormat="1" applyFont="1" applyFill="1" applyBorder="1"/>
    <xf numFmtId="3" fontId="20" fillId="2" borderId="0" xfId="0" applyNumberFormat="1" applyFont="1" applyFill="1"/>
    <xf numFmtId="3" fontId="20" fillId="2" borderId="10" xfId="0" applyNumberFormat="1" applyFont="1" applyFill="1" applyBorder="1"/>
    <xf numFmtId="17" fontId="44" fillId="3" borderId="5" xfId="0" quotePrefix="1" applyNumberFormat="1" applyFont="1" applyFill="1" applyBorder="1" applyAlignment="1">
      <alignment horizontal="center" vertical="center"/>
    </xf>
    <xf numFmtId="17" fontId="44" fillId="3" borderId="6" xfId="0" quotePrefix="1" applyNumberFormat="1" applyFont="1" applyFill="1" applyBorder="1" applyAlignment="1">
      <alignment horizontal="center" vertical="center"/>
    </xf>
    <xf numFmtId="17" fontId="44" fillId="3" borderId="7" xfId="0" quotePrefix="1" applyNumberFormat="1" applyFont="1" applyFill="1" applyBorder="1" applyAlignment="1">
      <alignment horizontal="center" vertical="center"/>
    </xf>
    <xf numFmtId="165" fontId="80" fillId="5" borderId="2" xfId="35" applyNumberFormat="1" applyFont="1" applyFill="1" applyBorder="1" applyAlignment="1">
      <alignment horizontal="center" vertical="center"/>
    </xf>
    <xf numFmtId="165" fontId="80" fillId="5" borderId="11" xfId="35" applyNumberFormat="1" applyFont="1" applyFill="1" applyBorder="1" applyAlignment="1">
      <alignment horizontal="center" vertical="center"/>
    </xf>
    <xf numFmtId="165" fontId="80" fillId="5" borderId="9" xfId="35" applyNumberFormat="1" applyFont="1" applyFill="1" applyBorder="1" applyAlignment="1">
      <alignment horizontal="center" vertical="center"/>
    </xf>
    <xf numFmtId="165" fontId="80" fillId="5" borderId="10" xfId="35" applyNumberFormat="1" applyFont="1" applyFill="1" applyBorder="1" applyAlignment="1">
      <alignment horizontal="center" vertical="center"/>
    </xf>
    <xf numFmtId="165" fontId="80" fillId="5" borderId="0" xfId="35" applyNumberFormat="1" applyFont="1" applyFill="1" applyBorder="1" applyAlignment="1">
      <alignment horizontal="center" vertical="center"/>
    </xf>
    <xf numFmtId="3" fontId="52" fillId="2" borderId="9" xfId="0" applyNumberFormat="1" applyFont="1" applyFill="1" applyBorder="1" applyAlignment="1">
      <alignment horizontal="center" vertical="center"/>
    </xf>
    <xf numFmtId="165" fontId="11" fillId="11" borderId="0" xfId="35" applyNumberFormat="1" applyFont="1" applyFill="1" applyBorder="1" applyAlignment="1">
      <alignment horizontal="centerContinuous" vertical="center"/>
    </xf>
    <xf numFmtId="165" fontId="18" fillId="10" borderId="0" xfId="35" applyNumberFormat="1" applyFont="1" applyFill="1" applyBorder="1" applyAlignment="1">
      <alignment horizontal="centerContinuous" vertical="center"/>
    </xf>
    <xf numFmtId="165" fontId="18" fillId="11" borderId="9" xfId="35" applyNumberFormat="1" applyFont="1" applyFill="1" applyBorder="1" applyAlignment="1">
      <alignment horizontal="centerContinuous" vertical="center"/>
    </xf>
    <xf numFmtId="165" fontId="18" fillId="10" borderId="10" xfId="35" applyNumberFormat="1" applyFont="1" applyFill="1" applyBorder="1" applyAlignment="1">
      <alignment horizontal="centerContinuous" vertical="center"/>
    </xf>
    <xf numFmtId="165" fontId="11" fillId="11" borderId="9" xfId="35" applyNumberFormat="1" applyFont="1" applyFill="1" applyBorder="1" applyAlignment="1">
      <alignment horizontal="centerContinuous" vertical="center"/>
    </xf>
    <xf numFmtId="165" fontId="18" fillId="0" borderId="9" xfId="35" applyNumberFormat="1" applyFont="1" applyFill="1" applyBorder="1" applyAlignment="1">
      <alignment horizontal="centerContinuous" vertical="center"/>
    </xf>
    <xf numFmtId="165" fontId="80" fillId="0" borderId="0" xfId="35" applyNumberFormat="1" applyFont="1" applyFill="1" applyBorder="1" applyAlignment="1">
      <alignment horizontal="centerContinuous" vertical="center"/>
    </xf>
    <xf numFmtId="165" fontId="80" fillId="0" borderId="10" xfId="35" applyNumberFormat="1" applyFont="1" applyFill="1" applyBorder="1" applyAlignment="1">
      <alignment horizontal="centerContinuous" vertical="center"/>
    </xf>
    <xf numFmtId="165" fontId="80" fillId="0" borderId="9" xfId="35" applyNumberFormat="1" applyFont="1" applyFill="1" applyBorder="1" applyAlignment="1">
      <alignment horizontal="centerContinuous" vertical="center"/>
    </xf>
    <xf numFmtId="165" fontId="18" fillId="11" borderId="0" xfId="35" applyNumberFormat="1" applyFont="1" applyFill="1" applyBorder="1" applyAlignment="1">
      <alignment horizontal="centerContinuous" vertical="center"/>
    </xf>
    <xf numFmtId="165" fontId="11" fillId="11" borderId="10" xfId="35" applyNumberFormat="1" applyFont="1" applyFill="1" applyBorder="1" applyAlignment="1">
      <alignment horizontal="centerContinuous" vertical="center"/>
    </xf>
    <xf numFmtId="165" fontId="11" fillId="0" borderId="9" xfId="35" applyNumberFormat="1" applyFont="1" applyFill="1" applyBorder="1" applyAlignment="1">
      <alignment horizontal="centerContinuous" vertical="center"/>
    </xf>
    <xf numFmtId="165" fontId="11" fillId="0" borderId="10" xfId="35" applyNumberFormat="1" applyFont="1" applyFill="1" applyBorder="1" applyAlignment="1">
      <alignment horizontal="centerContinuous" vertical="center"/>
    </xf>
    <xf numFmtId="165" fontId="18" fillId="0" borderId="0" xfId="35" applyNumberFormat="1" applyFont="1" applyFill="1" applyBorder="1" applyAlignment="1">
      <alignment horizontal="centerContinuous" vertical="center"/>
    </xf>
    <xf numFmtId="165" fontId="11" fillId="10" borderId="9" xfId="35" applyNumberFormat="1" applyFont="1" applyFill="1" applyBorder="1" applyAlignment="1">
      <alignment horizontal="centerContinuous" vertical="center"/>
    </xf>
    <xf numFmtId="165" fontId="11" fillId="10" borderId="10" xfId="35" applyNumberFormat="1" applyFont="1" applyFill="1" applyBorder="1" applyAlignment="1">
      <alignment horizontal="centerContinuous" vertical="center"/>
    </xf>
    <xf numFmtId="165" fontId="18" fillId="10" borderId="0" xfId="35" applyNumberFormat="1" applyFont="1" applyFill="1" applyAlignment="1">
      <alignment horizontal="centerContinuous" vertical="center"/>
    </xf>
    <xf numFmtId="165" fontId="11" fillId="0" borderId="0" xfId="35" applyNumberFormat="1" applyFont="1" applyFill="1" applyAlignment="1">
      <alignment horizontal="centerContinuous" vertical="center"/>
    </xf>
    <xf numFmtId="165" fontId="2" fillId="10" borderId="0" xfId="35" applyNumberFormat="1" applyFont="1" applyFill="1" applyAlignment="1">
      <alignment horizontal="centerContinuous" vertical="center"/>
    </xf>
    <xf numFmtId="165" fontId="80" fillId="10" borderId="10" xfId="35" applyNumberFormat="1" applyFont="1" applyFill="1" applyBorder="1" applyAlignment="1">
      <alignment horizontal="centerContinuous" vertical="center"/>
    </xf>
    <xf numFmtId="165" fontId="80" fillId="10" borderId="9" xfId="35" applyNumberFormat="1" applyFont="1" applyFill="1" applyBorder="1" applyAlignment="1">
      <alignment horizontal="centerContinuous" vertical="center"/>
    </xf>
    <xf numFmtId="0" fontId="53" fillId="2" borderId="9" xfId="0" applyFont="1" applyFill="1" applyBorder="1" applyAlignment="1">
      <alignment horizontal="center" vertical="center"/>
    </xf>
    <xf numFmtId="165" fontId="2" fillId="0" borderId="0" xfId="35" applyNumberFormat="1" applyFont="1" applyFill="1" applyBorder="1" applyAlignment="1">
      <alignment horizontal="centerContinuous" vertical="center"/>
    </xf>
    <xf numFmtId="3" fontId="53" fillId="2" borderId="5" xfId="0" applyNumberFormat="1" applyFont="1" applyFill="1" applyBorder="1" applyAlignment="1">
      <alignment horizontal="center" vertical="center"/>
    </xf>
    <xf numFmtId="3" fontId="53" fillId="2" borderId="6" xfId="0" applyNumberFormat="1" applyFont="1" applyFill="1" applyBorder="1" applyAlignment="1">
      <alignment horizontal="center" vertical="center"/>
    </xf>
    <xf numFmtId="3" fontId="53" fillId="2" borderId="7" xfId="0" applyNumberFormat="1" applyFont="1" applyFill="1" applyBorder="1" applyAlignment="1">
      <alignment horizontal="center" vertical="center"/>
    </xf>
    <xf numFmtId="165" fontId="80" fillId="0" borderId="5" xfId="35" applyNumberFormat="1" applyFont="1" applyFill="1" applyBorder="1" applyAlignment="1">
      <alignment horizontal="centerContinuous" vertical="center"/>
    </xf>
    <xf numFmtId="165" fontId="80" fillId="0" borderId="7" xfId="35" applyNumberFormat="1" applyFont="1" applyFill="1" applyBorder="1" applyAlignment="1">
      <alignment horizontal="centerContinuous" vertical="center"/>
    </xf>
    <xf numFmtId="3" fontId="53" fillId="2" borderId="14" xfId="0" applyNumberFormat="1" applyFont="1" applyFill="1" applyBorder="1" applyAlignment="1">
      <alignment horizontal="center" vertical="center"/>
    </xf>
    <xf numFmtId="165" fontId="80" fillId="5" borderId="3" xfId="35" applyNumberFormat="1" applyFont="1" applyFill="1" applyBorder="1" applyAlignment="1">
      <alignment horizontal="center" vertical="center"/>
    </xf>
    <xf numFmtId="165" fontId="80" fillId="0" borderId="2" xfId="35" applyNumberFormat="1" applyFont="1" applyFill="1" applyBorder="1" applyAlignment="1">
      <alignment horizontal="center" vertical="center"/>
    </xf>
    <xf numFmtId="165" fontId="80" fillId="0" borderId="11" xfId="35" applyNumberFormat="1" applyFont="1" applyFill="1" applyBorder="1" applyAlignment="1">
      <alignment horizontal="center" vertical="center"/>
    </xf>
    <xf numFmtId="165" fontId="80" fillId="0" borderId="9" xfId="35" applyNumberFormat="1" applyFont="1" applyFill="1" applyBorder="1" applyAlignment="1">
      <alignment horizontal="center" vertical="center"/>
    </xf>
    <xf numFmtId="165" fontId="80" fillId="0" borderId="10" xfId="35" applyNumberFormat="1" applyFont="1" applyFill="1" applyBorder="1" applyAlignment="1">
      <alignment horizontal="center" vertical="center"/>
    </xf>
    <xf numFmtId="165" fontId="11" fillId="10" borderId="0" xfId="35" applyNumberFormat="1" applyFont="1" applyFill="1" applyBorder="1" applyAlignment="1">
      <alignment horizontal="center" vertical="center"/>
    </xf>
    <xf numFmtId="165" fontId="18" fillId="10" borderId="0" xfId="35" applyNumberFormat="1" applyFont="1" applyFill="1" applyBorder="1" applyAlignment="1">
      <alignment horizontal="center" vertical="center"/>
    </xf>
    <xf numFmtId="165" fontId="18" fillId="0" borderId="9" xfId="35" applyNumberFormat="1" applyFont="1" applyFill="1" applyBorder="1" applyAlignment="1">
      <alignment horizontal="center" vertical="center"/>
    </xf>
    <xf numFmtId="165" fontId="18" fillId="10" borderId="10" xfId="35" applyNumberFormat="1" applyFont="1" applyFill="1" applyBorder="1" applyAlignment="1">
      <alignment horizontal="center" vertical="center"/>
    </xf>
    <xf numFmtId="165" fontId="11" fillId="11" borderId="9" xfId="35" applyNumberFormat="1" applyFont="1" applyFill="1" applyBorder="1" applyAlignment="1">
      <alignment horizontal="center" vertical="center"/>
    </xf>
    <xf numFmtId="165" fontId="81" fillId="11" borderId="10" xfId="35" applyNumberFormat="1" applyFont="1" applyFill="1" applyBorder="1" applyAlignment="1">
      <alignment horizontal="center" vertical="center"/>
    </xf>
    <xf numFmtId="165" fontId="18" fillId="0" borderId="0" xfId="35" applyNumberFormat="1" applyFont="1" applyFill="1" applyBorder="1" applyAlignment="1">
      <alignment horizontal="center" vertical="center"/>
    </xf>
    <xf numFmtId="165" fontId="18" fillId="10" borderId="9" xfId="35" applyNumberFormat="1" applyFont="1" applyFill="1" applyBorder="1" applyAlignment="1">
      <alignment horizontal="center" vertical="center"/>
    </xf>
    <xf numFmtId="165" fontId="81" fillId="10" borderId="10" xfId="35" applyNumberFormat="1" applyFont="1" applyFill="1" applyBorder="1" applyAlignment="1">
      <alignment horizontal="center" vertical="center"/>
    </xf>
    <xf numFmtId="165" fontId="11" fillId="11" borderId="10" xfId="35" applyNumberFormat="1" applyFont="1" applyFill="1" applyBorder="1" applyAlignment="1">
      <alignment horizontal="center" vertical="center"/>
    </xf>
    <xf numFmtId="165" fontId="11" fillId="0" borderId="9" xfId="35" applyNumberFormat="1" applyFont="1" applyFill="1" applyBorder="1" applyAlignment="1">
      <alignment horizontal="center" vertical="center"/>
    </xf>
    <xf numFmtId="165" fontId="11" fillId="0" borderId="10" xfId="35" applyNumberFormat="1" applyFont="1" applyFill="1" applyBorder="1" applyAlignment="1">
      <alignment horizontal="center" vertical="center"/>
    </xf>
    <xf numFmtId="165" fontId="11" fillId="10" borderId="10" xfId="35" applyNumberFormat="1" applyFont="1" applyFill="1" applyBorder="1" applyAlignment="1">
      <alignment horizontal="center" vertical="center"/>
    </xf>
    <xf numFmtId="165" fontId="18" fillId="0" borderId="10" xfId="35" applyNumberFormat="1" applyFont="1" applyFill="1" applyBorder="1" applyAlignment="1">
      <alignment horizontal="center" vertical="center"/>
    </xf>
    <xf numFmtId="165" fontId="11" fillId="0" borderId="0" xfId="35" applyNumberFormat="1" applyFont="1" applyFill="1" applyBorder="1" applyAlignment="1">
      <alignment horizontal="center" vertical="center"/>
    </xf>
    <xf numFmtId="165" fontId="2" fillId="0" borderId="0" xfId="35" applyNumberFormat="1" applyFont="1" applyFill="1" applyBorder="1" applyAlignment="1">
      <alignment horizontal="center" vertical="center"/>
    </xf>
    <xf numFmtId="165" fontId="80" fillId="10" borderId="10" xfId="35" applyNumberFormat="1" applyFont="1" applyFill="1" applyBorder="1" applyAlignment="1">
      <alignment horizontal="center" vertical="center"/>
    </xf>
    <xf numFmtId="165" fontId="80" fillId="10" borderId="9" xfId="35" applyNumberFormat="1" applyFont="1" applyFill="1" applyBorder="1" applyAlignment="1">
      <alignment horizontal="center" vertical="center"/>
    </xf>
    <xf numFmtId="165" fontId="2" fillId="0" borderId="9" xfId="35" applyNumberFormat="1" applyFont="1" applyFill="1" applyBorder="1" applyAlignment="1">
      <alignment horizontal="center" vertical="center"/>
    </xf>
    <xf numFmtId="165" fontId="80" fillId="0" borderId="5" xfId="35" applyNumberFormat="1" applyFont="1" applyFill="1" applyBorder="1" applyAlignment="1">
      <alignment horizontal="center" vertical="center"/>
    </xf>
    <xf numFmtId="165" fontId="80" fillId="0" borderId="7" xfId="35" applyNumberFormat="1" applyFont="1" applyFill="1" applyBorder="1" applyAlignment="1">
      <alignment horizontal="center" vertical="center"/>
    </xf>
    <xf numFmtId="167" fontId="91" fillId="0" borderId="3" xfId="16" applyNumberFormat="1" applyFont="1" applyBorder="1" applyAlignment="1">
      <alignment horizontal="right"/>
    </xf>
    <xf numFmtId="165" fontId="91" fillId="6" borderId="2" xfId="17" applyNumberFormat="1" applyFont="1" applyFill="1" applyBorder="1" applyAlignment="1">
      <alignment horizontal="center"/>
    </xf>
    <xf numFmtId="165" fontId="91" fillId="6" borderId="11" xfId="17" applyNumberFormat="1" applyFont="1" applyFill="1" applyBorder="1" applyAlignment="1">
      <alignment horizontal="center"/>
    </xf>
    <xf numFmtId="167" fontId="92" fillId="0" borderId="0" xfId="16" applyNumberFormat="1" applyFont="1" applyAlignment="1">
      <alignment horizontal="right"/>
    </xf>
    <xf numFmtId="165" fontId="92" fillId="0" borderId="9" xfId="17" applyNumberFormat="1" applyFont="1" applyBorder="1" applyAlignment="1">
      <alignment horizontal="center"/>
    </xf>
    <xf numFmtId="165" fontId="92" fillId="0" borderId="10" xfId="17" applyNumberFormat="1" applyFont="1" applyBorder="1" applyAlignment="1">
      <alignment horizontal="center"/>
    </xf>
    <xf numFmtId="167" fontId="92" fillId="0" borderId="0" xfId="16" applyNumberFormat="1" applyFont="1"/>
    <xf numFmtId="167" fontId="92" fillId="0" borderId="10" xfId="16" applyNumberFormat="1" applyFont="1" applyBorder="1"/>
    <xf numFmtId="165" fontId="92" fillId="6" borderId="9" xfId="17" applyNumberFormat="1" applyFont="1" applyFill="1" applyBorder="1" applyAlignment="1">
      <alignment horizontal="center"/>
    </xf>
    <xf numFmtId="167" fontId="91" fillId="0" borderId="0" xfId="16" applyNumberFormat="1" applyFont="1" applyAlignment="1">
      <alignment horizontal="right"/>
    </xf>
    <xf numFmtId="165" fontId="91" fillId="0" borderId="9" xfId="17" applyNumberFormat="1" applyFont="1" applyBorder="1" applyAlignment="1">
      <alignment horizontal="center"/>
    </xf>
    <xf numFmtId="165" fontId="91" fillId="0" borderId="10" xfId="17" applyNumberFormat="1" applyFont="1" applyBorder="1" applyAlignment="1">
      <alignment horizontal="center"/>
    </xf>
    <xf numFmtId="165" fontId="91" fillId="6" borderId="9" xfId="17" applyNumberFormat="1" applyFont="1" applyFill="1" applyBorder="1" applyAlignment="1">
      <alignment horizontal="center"/>
    </xf>
    <xf numFmtId="167" fontId="92" fillId="0" borderId="6" xfId="16" applyNumberFormat="1" applyFont="1" applyBorder="1" applyAlignment="1">
      <alignment horizontal="right"/>
    </xf>
    <xf numFmtId="167" fontId="91" fillId="0" borderId="13" xfId="16" applyNumberFormat="1" applyFont="1" applyBorder="1" applyAlignment="1">
      <alignment horizontal="right"/>
    </xf>
    <xf numFmtId="165" fontId="91" fillId="0" borderId="14" xfId="17" applyNumberFormat="1" applyFont="1" applyBorder="1" applyAlignment="1">
      <alignment horizontal="center"/>
    </xf>
    <xf numFmtId="165" fontId="91" fillId="0" borderId="15" xfId="17" applyNumberFormat="1" applyFont="1" applyBorder="1" applyAlignment="1">
      <alignment horizontal="center"/>
    </xf>
    <xf numFmtId="165" fontId="91" fillId="6" borderId="14" xfId="17" applyNumberFormat="1" applyFont="1" applyFill="1" applyBorder="1" applyAlignment="1">
      <alignment horizontal="center"/>
    </xf>
    <xf numFmtId="167" fontId="91" fillId="0" borderId="13" xfId="16" applyNumberFormat="1" applyFont="1" applyBorder="1" applyAlignment="1">
      <alignment horizontal="center" vertical="center"/>
    </xf>
    <xf numFmtId="167" fontId="91" fillId="0" borderId="15" xfId="16" applyNumberFormat="1" applyFont="1" applyBorder="1" applyAlignment="1">
      <alignment horizontal="center" vertical="center"/>
    </xf>
    <xf numFmtId="165" fontId="91" fillId="0" borderId="5" xfId="17" applyNumberFormat="1" applyFont="1" applyBorder="1" applyAlignment="1">
      <alignment horizontal="center" vertical="center"/>
    </xf>
    <xf numFmtId="165" fontId="91" fillId="0" borderId="7" xfId="17" applyNumberFormat="1" applyFont="1" applyBorder="1" applyAlignment="1">
      <alignment horizontal="center" vertical="center"/>
    </xf>
    <xf numFmtId="167" fontId="91" fillId="0" borderId="14" xfId="16" applyNumberFormat="1" applyFont="1" applyBorder="1" applyAlignment="1">
      <alignment horizontal="center" vertical="center"/>
    </xf>
    <xf numFmtId="165" fontId="91" fillId="6" borderId="14" xfId="17" applyNumberFormat="1" applyFont="1" applyFill="1" applyBorder="1" applyAlignment="1">
      <alignment horizontal="center" vertical="center"/>
    </xf>
    <xf numFmtId="167" fontId="92" fillId="0" borderId="13" xfId="16" applyNumberFormat="1" applyFont="1" applyBorder="1" applyAlignment="1">
      <alignment horizontal="right"/>
    </xf>
    <xf numFmtId="165" fontId="92" fillId="0" borderId="2" xfId="17" applyNumberFormat="1" applyFont="1" applyBorder="1" applyAlignment="1">
      <alignment horizontal="center"/>
    </xf>
    <xf numFmtId="165" fontId="92" fillId="0" borderId="11" xfId="17" applyNumberFormat="1" applyFont="1" applyBorder="1" applyAlignment="1">
      <alignment horizontal="center"/>
    </xf>
    <xf numFmtId="167" fontId="92" fillId="0" borderId="14" xfId="16" applyNumberFormat="1" applyFont="1" applyBorder="1"/>
    <xf numFmtId="167" fontId="92" fillId="0" borderId="15" xfId="16" applyNumberFormat="1" applyFont="1" applyBorder="1"/>
    <xf numFmtId="165" fontId="92" fillId="0" borderId="14" xfId="17" applyNumberFormat="1" applyFont="1" applyBorder="1" applyAlignment="1">
      <alignment horizontal="center"/>
    </xf>
    <xf numFmtId="10" fontId="91" fillId="0" borderId="3" xfId="17" applyNumberFormat="1" applyFont="1" applyBorder="1" applyAlignment="1">
      <alignment horizontal="right"/>
    </xf>
    <xf numFmtId="165" fontId="91" fillId="0" borderId="2" xfId="17" quotePrefix="1" applyNumberFormat="1" applyFont="1" applyBorder="1" applyAlignment="1">
      <alignment horizontal="center"/>
    </xf>
    <xf numFmtId="165" fontId="91" fillId="0" borderId="11" xfId="17" quotePrefix="1" applyNumberFormat="1" applyFont="1" applyBorder="1" applyAlignment="1">
      <alignment horizontal="center"/>
    </xf>
    <xf numFmtId="10" fontId="91" fillId="0" borderId="2" xfId="17" applyNumberFormat="1" applyFont="1" applyBorder="1" applyAlignment="1">
      <alignment horizontal="center"/>
    </xf>
    <xf numFmtId="10" fontId="91" fillId="0" borderId="0" xfId="17" applyNumberFormat="1" applyFont="1" applyAlignment="1">
      <alignment horizontal="right"/>
    </xf>
    <xf numFmtId="165" fontId="91" fillId="0" borderId="9" xfId="17" quotePrefix="1" applyNumberFormat="1" applyFont="1" applyBorder="1" applyAlignment="1">
      <alignment horizontal="center"/>
    </xf>
    <xf numFmtId="165" fontId="91" fillId="0" borderId="10" xfId="17" quotePrefix="1" applyNumberFormat="1" applyFont="1" applyBorder="1" applyAlignment="1">
      <alignment horizontal="center"/>
    </xf>
    <xf numFmtId="10" fontId="91" fillId="0" borderId="9" xfId="17" applyNumberFormat="1" applyFont="1" applyBorder="1" applyAlignment="1">
      <alignment horizontal="center"/>
    </xf>
    <xf numFmtId="10" fontId="91" fillId="0" borderId="6" xfId="17" applyNumberFormat="1" applyFont="1" applyBorder="1" applyAlignment="1">
      <alignment horizontal="right"/>
    </xf>
    <xf numFmtId="165" fontId="91" fillId="0" borderId="5" xfId="17" applyNumberFormat="1" applyFont="1" applyBorder="1" applyAlignment="1">
      <alignment horizontal="center"/>
    </xf>
    <xf numFmtId="165" fontId="91" fillId="0" borderId="7" xfId="17" applyNumberFormat="1" applyFont="1" applyBorder="1" applyAlignment="1">
      <alignment horizontal="center"/>
    </xf>
    <xf numFmtId="10" fontId="91" fillId="0" borderId="5" xfId="17" applyNumberFormat="1" applyFont="1" applyBorder="1" applyAlignment="1">
      <alignment horizontal="center"/>
    </xf>
    <xf numFmtId="10" fontId="46" fillId="2" borderId="2" xfId="35" applyNumberFormat="1" applyFont="1" applyFill="1" applyBorder="1" applyAlignment="1">
      <alignment horizontal="center"/>
    </xf>
    <xf numFmtId="10" fontId="46" fillId="2" borderId="5" xfId="35" applyNumberFormat="1" applyFont="1" applyFill="1" applyBorder="1" applyAlignment="1">
      <alignment horizontal="center"/>
    </xf>
    <xf numFmtId="10" fontId="46" fillId="2" borderId="6" xfId="0" applyNumberFormat="1" applyFont="1" applyFill="1" applyBorder="1" applyAlignment="1">
      <alignment horizontal="center"/>
    </xf>
    <xf numFmtId="10" fontId="46" fillId="2" borderId="7" xfId="0" applyNumberFormat="1" applyFont="1" applyFill="1" applyBorder="1" applyAlignment="1">
      <alignment horizontal="center"/>
    </xf>
    <xf numFmtId="10" fontId="46" fillId="0" borderId="5" xfId="35" applyNumberFormat="1" applyFont="1" applyBorder="1" applyAlignment="1">
      <alignment horizontal="center"/>
    </xf>
    <xf numFmtId="3" fontId="17" fillId="0" borderId="2" xfId="0" applyNumberFormat="1" applyFont="1" applyBorder="1" applyAlignment="1">
      <alignment vertical="center"/>
    </xf>
    <xf numFmtId="3" fontId="17" fillId="0" borderId="3" xfId="0" applyNumberFormat="1" applyFont="1" applyBorder="1" applyAlignment="1">
      <alignment vertical="center"/>
    </xf>
    <xf numFmtId="3" fontId="17" fillId="0" borderId="11" xfId="0" applyNumberFormat="1" applyFont="1" applyBorder="1" applyAlignment="1">
      <alignment vertical="center"/>
    </xf>
    <xf numFmtId="165" fontId="17" fillId="0" borderId="3" xfId="34" applyNumberFormat="1" applyFont="1" applyFill="1" applyBorder="1" applyAlignment="1">
      <alignment horizontal="center" vertical="center"/>
    </xf>
    <xf numFmtId="165" fontId="18" fillId="0" borderId="3" xfId="34" applyNumberFormat="1" applyFont="1" applyFill="1" applyBorder="1" applyAlignment="1">
      <alignment horizontal="center" vertical="center"/>
    </xf>
    <xf numFmtId="165" fontId="18" fillId="0" borderId="40" xfId="34" applyNumberFormat="1" applyFont="1" applyFill="1" applyBorder="1" applyAlignment="1">
      <alignment horizontal="center" vertical="center"/>
    </xf>
    <xf numFmtId="165" fontId="18" fillId="0" borderId="41" xfId="34" applyNumberFormat="1" applyFont="1" applyFill="1" applyBorder="1" applyAlignment="1">
      <alignment horizontal="center" vertical="center"/>
    </xf>
    <xf numFmtId="167" fontId="18" fillId="0" borderId="2" xfId="25" applyNumberFormat="1" applyFont="1" applyFill="1" applyBorder="1" applyAlignment="1">
      <alignment vertical="center"/>
    </xf>
    <xf numFmtId="167" fontId="18" fillId="0" borderId="3" xfId="25" applyNumberFormat="1" applyFont="1" applyFill="1" applyBorder="1" applyAlignment="1">
      <alignment vertical="center"/>
    </xf>
    <xf numFmtId="167" fontId="18" fillId="0" borderId="11" xfId="25" applyNumberFormat="1" applyFont="1" applyFill="1" applyBorder="1" applyAlignment="1">
      <alignment vertical="center"/>
    </xf>
    <xf numFmtId="165" fontId="18" fillId="0" borderId="2" xfId="34" applyNumberFormat="1" applyFont="1" applyFill="1" applyBorder="1" applyAlignment="1">
      <alignment horizontal="center" vertical="center"/>
    </xf>
    <xf numFmtId="10" fontId="17" fillId="0" borderId="2" xfId="34" applyNumberFormat="1" applyFont="1" applyFill="1" applyBorder="1" applyAlignment="1">
      <alignment vertical="center"/>
    </xf>
    <xf numFmtId="10" fontId="17" fillId="0" borderId="3" xfId="34" applyNumberFormat="1" applyFont="1" applyFill="1" applyBorder="1" applyAlignment="1">
      <alignment vertical="center"/>
    </xf>
    <xf numFmtId="10" fontId="17" fillId="0" borderId="11" xfId="34" applyNumberFormat="1" applyFont="1" applyFill="1" applyBorder="1" applyAlignment="1">
      <alignment vertical="center"/>
    </xf>
    <xf numFmtId="165" fontId="18" fillId="0" borderId="2" xfId="34" applyNumberFormat="1" applyFont="1" applyFill="1" applyBorder="1" applyAlignment="1">
      <alignment horizontal="center"/>
    </xf>
    <xf numFmtId="165" fontId="18" fillId="0" borderId="3" xfId="34" applyNumberFormat="1" applyFont="1" applyFill="1" applyBorder="1" applyAlignment="1">
      <alignment horizontal="center"/>
    </xf>
    <xf numFmtId="165" fontId="18" fillId="0" borderId="9" xfId="34" applyNumberFormat="1" applyFont="1" applyFill="1" applyBorder="1" applyAlignment="1">
      <alignment vertical="center"/>
    </xf>
    <xf numFmtId="165" fontId="18" fillId="0" borderId="0" xfId="34" applyNumberFormat="1" applyFont="1" applyFill="1" applyBorder="1" applyAlignment="1">
      <alignment vertical="center"/>
    </xf>
    <xf numFmtId="165" fontId="18" fillId="0" borderId="10" xfId="34" applyNumberFormat="1" applyFont="1" applyFill="1" applyBorder="1" applyAlignment="1">
      <alignment vertical="center"/>
    </xf>
    <xf numFmtId="2" fontId="18" fillId="0" borderId="5" xfId="34" applyNumberFormat="1" applyFont="1" applyFill="1" applyBorder="1" applyAlignment="1">
      <alignment horizontal="center"/>
    </xf>
    <xf numFmtId="2" fontId="18" fillId="0" borderId="6" xfId="34" applyNumberFormat="1" applyFont="1" applyFill="1" applyBorder="1" applyAlignment="1">
      <alignment horizontal="center"/>
    </xf>
    <xf numFmtId="3" fontId="18" fillId="0" borderId="14" xfId="0" applyNumberFormat="1" applyFont="1" applyBorder="1" applyAlignment="1">
      <alignment horizontal="center" vertical="center"/>
    </xf>
    <xf numFmtId="10" fontId="46" fillId="0" borderId="6" xfId="0" applyNumberFormat="1" applyFont="1" applyBorder="1" applyAlignment="1">
      <alignment horizontal="center" vertical="center"/>
    </xf>
    <xf numFmtId="10" fontId="46" fillId="0" borderId="5" xfId="35" applyNumberFormat="1" applyFont="1" applyBorder="1" applyAlignment="1">
      <alignment horizontal="center" vertical="center"/>
    </xf>
    <xf numFmtId="0" fontId="53" fillId="0" borderId="5" xfId="0" applyFont="1" applyBorder="1" applyAlignment="1">
      <alignment horizontal="center" wrapText="1"/>
    </xf>
    <xf numFmtId="0" fontId="53" fillId="0" borderId="5" xfId="0" applyFont="1" applyBorder="1" applyAlignment="1">
      <alignment vertical="center" wrapText="1"/>
    </xf>
    <xf numFmtId="0" fontId="53" fillId="0" borderId="6" xfId="0" applyFont="1" applyBorder="1" applyAlignment="1">
      <alignment vertical="center"/>
    </xf>
    <xf numFmtId="0" fontId="53" fillId="0" borderId="7" xfId="0" applyFont="1" applyBorder="1" applyAlignment="1">
      <alignment vertical="center"/>
    </xf>
    <xf numFmtId="0" fontId="53" fillId="0" borderId="5" xfId="0" applyFont="1" applyBorder="1" applyAlignment="1">
      <alignment vertical="center"/>
    </xf>
    <xf numFmtId="3" fontId="55" fillId="0" borderId="9" xfId="0" applyNumberFormat="1" applyFont="1" applyBorder="1" applyAlignment="1">
      <alignment horizontal="center" vertical="center"/>
    </xf>
    <xf numFmtId="165" fontId="55" fillId="0" borderId="2" xfId="0" applyNumberFormat="1" applyFont="1" applyBorder="1" applyAlignment="1">
      <alignment horizontal="center" vertical="center"/>
    </xf>
    <xf numFmtId="165" fontId="55" fillId="0" borderId="3" xfId="0" applyNumberFormat="1" applyFont="1" applyBorder="1" applyAlignment="1">
      <alignment horizontal="center" vertical="center"/>
    </xf>
    <xf numFmtId="165" fontId="55" fillId="0" borderId="9" xfId="0" applyNumberFormat="1" applyFont="1" applyBorder="1" applyAlignment="1">
      <alignment horizontal="center" vertical="center"/>
    </xf>
    <xf numFmtId="165" fontId="55" fillId="0" borderId="0" xfId="0" applyNumberFormat="1" applyFont="1" applyAlignment="1">
      <alignment horizontal="center" vertical="center"/>
    </xf>
    <xf numFmtId="0" fontId="55" fillId="0" borderId="0" xfId="0" applyFont="1" applyAlignment="1">
      <alignment horizontal="center" vertical="center"/>
    </xf>
    <xf numFmtId="3" fontId="56" fillId="0" borderId="5" xfId="0" applyNumberFormat="1" applyFont="1" applyBorder="1" applyAlignment="1">
      <alignment horizontal="center" vertical="center"/>
    </xf>
    <xf numFmtId="3" fontId="56" fillId="0" borderId="7" xfId="0" applyNumberFormat="1" applyFont="1" applyBorder="1" applyAlignment="1">
      <alignment horizontal="center" vertical="center"/>
    </xf>
    <xf numFmtId="165" fontId="56" fillId="0" borderId="5" xfId="0" applyNumberFormat="1" applyFont="1" applyBorder="1" applyAlignment="1">
      <alignment horizontal="center" vertical="center"/>
    </xf>
    <xf numFmtId="165" fontId="56" fillId="0" borderId="6" xfId="0" applyNumberFormat="1" applyFont="1" applyBorder="1" applyAlignment="1">
      <alignment horizontal="center" vertical="center"/>
    </xf>
    <xf numFmtId="3" fontId="55" fillId="2" borderId="14" xfId="0" applyNumberFormat="1" applyFont="1" applyFill="1" applyBorder="1" applyAlignment="1">
      <alignment vertical="center"/>
    </xf>
    <xf numFmtId="3" fontId="55" fillId="2" borderId="13" xfId="0" applyNumberFormat="1" applyFont="1" applyFill="1" applyBorder="1" applyAlignment="1">
      <alignment vertical="center"/>
    </xf>
    <xf numFmtId="3" fontId="55" fillId="2" borderId="15" xfId="0" applyNumberFormat="1" applyFont="1" applyFill="1" applyBorder="1" applyAlignment="1">
      <alignment vertical="center"/>
    </xf>
    <xf numFmtId="165" fontId="55" fillId="2" borderId="14" xfId="0" applyNumberFormat="1" applyFont="1" applyFill="1" applyBorder="1" applyAlignment="1">
      <alignment horizontal="center" vertical="center"/>
    </xf>
    <xf numFmtId="165" fontId="55" fillId="2" borderId="13" xfId="0" applyNumberFormat="1" applyFont="1" applyFill="1" applyBorder="1" applyAlignment="1">
      <alignment horizontal="center" vertical="center"/>
    </xf>
    <xf numFmtId="3" fontId="55" fillId="0" borderId="2" xfId="0" applyNumberFormat="1" applyFont="1" applyBorder="1" applyAlignment="1">
      <alignment horizontal="center" vertical="center"/>
    </xf>
    <xf numFmtId="3" fontId="55" fillId="0" borderId="11" xfId="0" applyNumberFormat="1" applyFont="1" applyBorder="1" applyAlignment="1">
      <alignment horizontal="center" vertical="center"/>
    </xf>
    <xf numFmtId="3" fontId="55" fillId="0" borderId="5" xfId="0" applyNumberFormat="1" applyFont="1" applyBorder="1" applyAlignment="1">
      <alignment horizontal="center" vertical="center"/>
    </xf>
    <xf numFmtId="165" fontId="55" fillId="0" borderId="5" xfId="0" applyNumberFormat="1" applyFont="1" applyBorder="1" applyAlignment="1">
      <alignment horizontal="center" vertical="center"/>
    </xf>
    <xf numFmtId="165" fontId="55" fillId="0" borderId="6" xfId="0" applyNumberFormat="1" applyFont="1" applyBorder="1" applyAlignment="1">
      <alignment horizontal="center" vertical="center"/>
    </xf>
    <xf numFmtId="3" fontId="56" fillId="0" borderId="14" xfId="0" applyNumberFormat="1" applyFont="1" applyBorder="1" applyAlignment="1">
      <alignment horizontal="center" vertical="center"/>
    </xf>
    <xf numFmtId="3" fontId="56" fillId="0" borderId="13" xfId="0" applyNumberFormat="1" applyFont="1" applyBorder="1" applyAlignment="1">
      <alignment horizontal="center" vertical="center"/>
    </xf>
    <xf numFmtId="3" fontId="56" fillId="0" borderId="2" xfId="0" applyNumberFormat="1" applyFont="1" applyBorder="1" applyAlignment="1">
      <alignment horizontal="center" vertical="center"/>
    </xf>
    <xf numFmtId="3" fontId="56" fillId="0" borderId="3" xfId="0" applyNumberFormat="1" applyFont="1" applyBorder="1" applyAlignment="1">
      <alignment horizontal="center" vertical="center"/>
    </xf>
    <xf numFmtId="3" fontId="56" fillId="0" borderId="11" xfId="0" applyNumberFormat="1" applyFont="1" applyBorder="1" applyAlignment="1">
      <alignment horizontal="center" vertical="center"/>
    </xf>
    <xf numFmtId="3" fontId="56" fillId="0" borderId="9" xfId="0" applyNumberFormat="1" applyFont="1" applyBorder="1" applyAlignment="1">
      <alignment horizontal="center" vertical="center"/>
    </xf>
    <xf numFmtId="3" fontId="56" fillId="0" borderId="10" xfId="0" applyNumberFormat="1" applyFont="1" applyBorder="1" applyAlignment="1">
      <alignment horizontal="center" vertical="center"/>
    </xf>
    <xf numFmtId="3" fontId="56" fillId="0" borderId="15" xfId="0" applyNumberFormat="1" applyFont="1" applyBorder="1" applyAlignment="1">
      <alignment horizontal="center" vertical="center"/>
    </xf>
    <xf numFmtId="0" fontId="55" fillId="0" borderId="5"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10" fontId="55" fillId="0" borderId="2" xfId="0" applyNumberFormat="1" applyFont="1" applyBorder="1" applyAlignment="1">
      <alignment horizontal="center" vertical="center"/>
    </xf>
    <xf numFmtId="10" fontId="55" fillId="0" borderId="3" xfId="0" applyNumberFormat="1" applyFont="1" applyBorder="1" applyAlignment="1">
      <alignment horizontal="center" vertical="center"/>
    </xf>
    <xf numFmtId="10" fontId="55" fillId="0" borderId="11" xfId="0" applyNumberFormat="1" applyFont="1" applyBorder="1" applyAlignment="1">
      <alignment horizontal="center" vertical="center"/>
    </xf>
    <xf numFmtId="0" fontId="55" fillId="0" borderId="3" xfId="0" applyFont="1" applyBorder="1" applyAlignment="1">
      <alignment horizontal="center" vertical="center"/>
    </xf>
    <xf numFmtId="10" fontId="55" fillId="0" borderId="9" xfId="0" applyNumberFormat="1" applyFont="1" applyBorder="1" applyAlignment="1">
      <alignment horizontal="center" vertical="center"/>
    </xf>
    <xf numFmtId="10" fontId="55" fillId="0" borderId="0" xfId="0" applyNumberFormat="1" applyFont="1" applyAlignment="1">
      <alignment horizontal="center" vertical="center"/>
    </xf>
    <xf numFmtId="10" fontId="55" fillId="0" borderId="10" xfId="0" applyNumberFormat="1" applyFont="1" applyBorder="1" applyAlignment="1">
      <alignment horizontal="center" vertical="center"/>
    </xf>
    <xf numFmtId="2" fontId="55" fillId="0" borderId="5" xfId="0" applyNumberFormat="1" applyFont="1" applyBorder="1" applyAlignment="1">
      <alignment horizontal="center" vertical="center"/>
    </xf>
    <xf numFmtId="2" fontId="55" fillId="0" borderId="6" xfId="0" applyNumberFormat="1" applyFont="1" applyBorder="1" applyAlignment="1">
      <alignment horizontal="center" vertical="center"/>
    </xf>
    <xf numFmtId="2" fontId="55" fillId="0" borderId="7" xfId="0" applyNumberFormat="1" applyFont="1" applyBorder="1" applyAlignment="1">
      <alignment horizontal="center" vertical="center"/>
    </xf>
    <xf numFmtId="3" fontId="43" fillId="0" borderId="11" xfId="0" applyNumberFormat="1" applyFont="1" applyBorder="1" applyAlignment="1">
      <alignment horizontal="center" vertical="center"/>
    </xf>
    <xf numFmtId="0" fontId="44" fillId="3" borderId="5" xfId="0" applyNumberFormat="1" applyFont="1" applyFill="1" applyBorder="1" applyAlignment="1">
      <alignment horizontal="center"/>
    </xf>
    <xf numFmtId="0" fontId="44" fillId="3" borderId="6" xfId="0" applyNumberFormat="1" applyFont="1" applyFill="1" applyBorder="1" applyAlignment="1">
      <alignment horizontal="center"/>
    </xf>
    <xf numFmtId="0" fontId="44" fillId="3" borderId="7" xfId="0" applyNumberFormat="1" applyFont="1" applyFill="1" applyBorder="1" applyAlignment="1">
      <alignment horizontal="center"/>
    </xf>
    <xf numFmtId="0" fontId="45" fillId="4" borderId="5" xfId="0" applyNumberFormat="1" applyFont="1" applyFill="1" applyBorder="1" applyAlignment="1">
      <alignment horizontal="center" vertical="center"/>
    </xf>
    <xf numFmtId="0" fontId="45" fillId="4" borderId="7" xfId="0" applyNumberFormat="1" applyFont="1" applyFill="1" applyBorder="1" applyAlignment="1">
      <alignment horizontal="center" vertical="center"/>
    </xf>
    <xf numFmtId="0" fontId="82" fillId="0" borderId="0" xfId="36" applyFont="1"/>
    <xf numFmtId="0" fontId="83" fillId="6" borderId="0" xfId="14" applyFont="1" applyFill="1" applyAlignment="1">
      <alignment horizontal="left"/>
    </xf>
    <xf numFmtId="0" fontId="83" fillId="6" borderId="0" xfId="14" applyFont="1" applyFill="1" applyAlignment="1">
      <alignment horizontal="left" vertical="center"/>
    </xf>
    <xf numFmtId="0" fontId="43" fillId="2" borderId="9" xfId="0" applyFont="1" applyFill="1" applyBorder="1" applyAlignment="1">
      <alignment horizontal="center"/>
    </xf>
    <xf numFmtId="0" fontId="43" fillId="2" borderId="0" xfId="0" applyFont="1" applyFill="1" applyAlignment="1">
      <alignment horizontal="center"/>
    </xf>
    <xf numFmtId="2" fontId="43" fillId="0" borderId="15" xfId="0" applyNumberFormat="1" applyFont="1" applyBorder="1" applyAlignment="1">
      <alignment horizontal="center" vertical="center"/>
    </xf>
    <xf numFmtId="3" fontId="46" fillId="0" borderId="0" xfId="0" applyNumberFormat="1" applyFont="1" applyBorder="1" applyAlignment="1">
      <alignment horizontal="center" vertical="center"/>
    </xf>
    <xf numFmtId="165" fontId="46" fillId="0" borderId="0" xfId="0" applyNumberFormat="1" applyFont="1" applyBorder="1" applyAlignment="1">
      <alignment horizontal="center" vertical="center"/>
    </xf>
    <xf numFmtId="0" fontId="0" fillId="0" borderId="0" xfId="0" applyBorder="1"/>
    <xf numFmtId="0" fontId="95" fillId="5" borderId="0" xfId="14" applyFont="1" applyFill="1"/>
    <xf numFmtId="0" fontId="58" fillId="0" borderId="5" xfId="0" applyNumberFormat="1" applyFont="1" applyBorder="1" applyAlignment="1">
      <alignment horizontal="center"/>
    </xf>
    <xf numFmtId="0" fontId="44" fillId="3" borderId="9" xfId="0" applyFont="1" applyFill="1" applyBorder="1" applyAlignment="1">
      <alignment horizontal="center" vertical="center"/>
    </xf>
    <xf numFmtId="0" fontId="20" fillId="0" borderId="0" xfId="0" applyFont="1" applyAlignment="1">
      <alignment horizontal="left" vertical="top" wrapText="1"/>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11"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0" xfId="0" applyFont="1" applyFill="1" applyAlignment="1">
      <alignment horizontal="center" vertical="center"/>
    </xf>
    <xf numFmtId="0" fontId="22" fillId="3" borderId="10" xfId="0" applyFont="1" applyFill="1" applyBorder="1" applyAlignment="1">
      <alignment horizontal="center" vertical="center"/>
    </xf>
    <xf numFmtId="0" fontId="44" fillId="3" borderId="10" xfId="0" applyFont="1" applyFill="1" applyBorder="1" applyAlignment="1">
      <alignment horizontal="center" vertical="center"/>
    </xf>
    <xf numFmtId="0" fontId="20" fillId="0" borderId="0" xfId="0" applyFont="1" applyAlignment="1">
      <alignment horizontal="left" vertical="center" wrapText="1"/>
    </xf>
    <xf numFmtId="0" fontId="22" fillId="3" borderId="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34" fillId="3" borderId="9" xfId="0" applyFont="1" applyFill="1" applyBorder="1" applyAlignment="1">
      <alignment horizontal="center"/>
    </xf>
    <xf numFmtId="0" fontId="34" fillId="3" borderId="9" xfId="0" applyFont="1" applyFill="1" applyBorder="1" applyAlignment="1">
      <alignment horizontal="center" vertical="center"/>
    </xf>
    <xf numFmtId="0" fontId="22" fillId="3" borderId="1" xfId="0" applyFont="1" applyFill="1" applyBorder="1" applyAlignment="1">
      <alignment horizontal="left" vertical="top" wrapText="1"/>
    </xf>
    <xf numFmtId="0" fontId="22" fillId="3" borderId="2" xfId="0" applyFont="1" applyFill="1" applyBorder="1" applyAlignment="1">
      <alignment horizontal="center"/>
    </xf>
    <xf numFmtId="0" fontId="22" fillId="4" borderId="11" xfId="0" applyFont="1" applyFill="1" applyBorder="1" applyAlignment="1">
      <alignment horizontal="left" vertical="top" wrapText="1"/>
    </xf>
    <xf numFmtId="0" fontId="22" fillId="4" borderId="9" xfId="0" applyFont="1" applyFill="1" applyBorder="1" applyAlignment="1">
      <alignment horizontal="center" vertical="center"/>
    </xf>
    <xf numFmtId="0" fontId="22" fillId="4" borderId="2" xfId="0" applyFont="1" applyFill="1" applyBorder="1" applyAlignment="1">
      <alignment horizontal="center" vertical="center" wrapText="1"/>
    </xf>
    <xf numFmtId="0" fontId="35" fillId="4" borderId="0" xfId="0" applyFont="1" applyFill="1" applyAlignment="1">
      <alignment horizontal="center" vertical="top"/>
    </xf>
    <xf numFmtId="0" fontId="22" fillId="4" borderId="9" xfId="0" applyFont="1" applyFill="1" applyBorder="1" applyAlignment="1">
      <alignment horizontal="center" vertical="center" wrapText="1"/>
    </xf>
    <xf numFmtId="0" fontId="34" fillId="4" borderId="9" xfId="0" applyFont="1" applyFill="1" applyBorder="1" applyAlignment="1">
      <alignment horizontal="center" vertical="center"/>
    </xf>
    <xf numFmtId="0" fontId="22" fillId="4" borderId="2" xfId="0" applyFont="1" applyFill="1" applyBorder="1" applyAlignment="1">
      <alignment horizontal="center" vertical="center"/>
    </xf>
    <xf numFmtId="0" fontId="22" fillId="4" borderId="2" xfId="0" applyFont="1" applyFill="1" applyBorder="1" applyAlignment="1">
      <alignment horizontal="center" vertical="top"/>
    </xf>
    <xf numFmtId="0" fontId="22" fillId="4" borderId="3" xfId="0" applyFont="1" applyFill="1" applyBorder="1" applyAlignment="1">
      <alignment horizontal="center" vertical="top"/>
    </xf>
    <xf numFmtId="0" fontId="22" fillId="4" borderId="11" xfId="0" applyFont="1" applyFill="1" applyBorder="1" applyAlignment="1">
      <alignment horizontal="center" vertical="top"/>
    </xf>
    <xf numFmtId="0" fontId="22" fillId="3" borderId="3" xfId="0" applyFont="1" applyFill="1" applyBorder="1" applyAlignment="1">
      <alignment horizontal="center"/>
    </xf>
    <xf numFmtId="0" fontId="22" fillId="3" borderId="11" xfId="0" applyFont="1" applyFill="1" applyBorder="1" applyAlignment="1">
      <alignment horizontal="center"/>
    </xf>
    <xf numFmtId="0" fontId="22" fillId="3" borderId="1" xfId="0" applyFont="1" applyFill="1" applyBorder="1" applyAlignment="1">
      <alignment horizontal="left" vertical="center" wrapText="1"/>
    </xf>
    <xf numFmtId="0" fontId="22" fillId="3" borderId="8" xfId="0" applyFont="1" applyFill="1" applyBorder="1" applyAlignment="1">
      <alignment horizontal="left" vertical="center" wrapText="1"/>
    </xf>
    <xf numFmtId="0" fontId="20" fillId="2" borderId="0" xfId="0" applyFont="1" applyFill="1" applyAlignment="1">
      <alignment horizontal="left" vertical="center"/>
    </xf>
    <xf numFmtId="0" fontId="38" fillId="2" borderId="0" xfId="0" applyFont="1" applyFill="1" applyAlignment="1">
      <alignment horizontal="left" vertical="center"/>
    </xf>
    <xf numFmtId="0" fontId="44" fillId="3" borderId="9" xfId="0" applyFont="1" applyFill="1" applyBorder="1" applyAlignment="1">
      <alignment horizontal="center" vertical="center" wrapText="1"/>
    </xf>
    <xf numFmtId="0" fontId="44" fillId="3" borderId="10"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0" xfId="0" applyFont="1" applyFill="1" applyAlignment="1">
      <alignment horizontal="center" vertical="center" wrapText="1"/>
    </xf>
    <xf numFmtId="0" fontId="32" fillId="2" borderId="0" xfId="0" applyFont="1" applyFill="1" applyAlignment="1">
      <alignment horizontal="left" vertical="center" wrapText="1"/>
    </xf>
    <xf numFmtId="0" fontId="5" fillId="2" borderId="0" xfId="0" applyFont="1" applyFill="1" applyAlignment="1">
      <alignment horizontal="left" vertical="center" wrapText="1"/>
    </xf>
    <xf numFmtId="0" fontId="20" fillId="0" borderId="0" xfId="0" applyFont="1" applyAlignment="1">
      <alignment horizontal="left" wrapText="1"/>
    </xf>
    <xf numFmtId="0" fontId="44" fillId="3" borderId="2" xfId="0" applyFont="1" applyFill="1" applyBorder="1" applyAlignment="1">
      <alignment horizontal="center" vertical="center" wrapText="1"/>
    </xf>
    <xf numFmtId="0" fontId="44" fillId="3" borderId="11" xfId="0" applyFont="1" applyFill="1" applyBorder="1" applyAlignment="1">
      <alignment horizontal="center" vertical="center" wrapText="1"/>
    </xf>
    <xf numFmtId="0" fontId="5" fillId="2" borderId="0" xfId="0" applyFont="1" applyFill="1" applyAlignment="1">
      <alignment horizontal="left" wrapText="1"/>
    </xf>
    <xf numFmtId="0" fontId="20" fillId="2" borderId="0" xfId="0" applyFont="1" applyFill="1" applyAlignment="1">
      <alignment horizontal="left" wrapText="1"/>
    </xf>
    <xf numFmtId="0" fontId="20" fillId="2" borderId="0" xfId="0" applyFont="1" applyFill="1" applyAlignment="1">
      <alignment horizontal="left" vertical="center" wrapText="1"/>
    </xf>
    <xf numFmtId="0" fontId="22" fillId="4" borderId="5"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32" fillId="0" borderId="0" xfId="0" applyFont="1" applyAlignment="1">
      <alignment horizontal="left" wrapText="1"/>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11" xfId="0" applyFont="1" applyFill="1" applyBorder="1" applyAlignment="1">
      <alignment horizontal="center" vertical="center"/>
    </xf>
    <xf numFmtId="0" fontId="31" fillId="4" borderId="9" xfId="0" applyFont="1" applyFill="1" applyBorder="1" applyAlignment="1">
      <alignment horizontal="center" vertical="center"/>
    </xf>
    <xf numFmtId="0" fontId="31" fillId="4" borderId="0" xfId="0" applyFont="1" applyFill="1" applyAlignment="1">
      <alignment horizontal="center" vertical="center"/>
    </xf>
    <xf numFmtId="0" fontId="31" fillId="4" borderId="10" xfId="0" applyFont="1" applyFill="1" applyBorder="1" applyAlignment="1">
      <alignment horizontal="center" vertical="center"/>
    </xf>
    <xf numFmtId="0" fontId="24" fillId="0" borderId="0" xfId="0" applyFont="1" applyAlignment="1">
      <alignment vertical="center"/>
    </xf>
    <xf numFmtId="0" fontId="20" fillId="0" borderId="0" xfId="0" applyFont="1" applyAlignment="1"/>
    <xf numFmtId="0" fontId="32" fillId="0" borderId="0" xfId="0" applyFont="1" applyAlignment="1"/>
    <xf numFmtId="0" fontId="32" fillId="0" borderId="0" xfId="0" applyFont="1" applyAlignment="1">
      <alignment horizontal="left" vertical="top" wrapText="1"/>
    </xf>
    <xf numFmtId="0" fontId="46" fillId="0" borderId="0" xfId="0" applyFont="1" applyAlignment="1">
      <alignment horizontal="left" vertical="center" wrapText="1"/>
    </xf>
    <xf numFmtId="0" fontId="45" fillId="4" borderId="2" xfId="0" applyFont="1" applyFill="1" applyBorder="1" applyAlignment="1">
      <alignment horizontal="center" vertical="center"/>
    </xf>
    <xf numFmtId="0" fontId="45" fillId="4" borderId="3" xfId="0" applyFont="1" applyFill="1" applyBorder="1" applyAlignment="1">
      <alignment horizontal="center" vertical="center"/>
    </xf>
    <xf numFmtId="0" fontId="45" fillId="4" borderId="11" xfId="0" applyFont="1" applyFill="1" applyBorder="1" applyAlignment="1">
      <alignment horizontal="center" vertical="center"/>
    </xf>
    <xf numFmtId="0" fontId="45" fillId="4" borderId="9" xfId="0" applyFont="1" applyFill="1" applyBorder="1" applyAlignment="1">
      <alignment horizontal="center" vertical="center"/>
    </xf>
    <xf numFmtId="0" fontId="45" fillId="4" borderId="0" xfId="0" applyFont="1" applyFill="1" applyAlignment="1">
      <alignment horizontal="center" vertical="center"/>
    </xf>
    <xf numFmtId="0" fontId="45" fillId="4" borderId="10" xfId="0" applyFont="1" applyFill="1" applyBorder="1" applyAlignment="1">
      <alignment horizontal="center" vertical="center"/>
    </xf>
    <xf numFmtId="0" fontId="44" fillId="3" borderId="3" xfId="0" applyFont="1" applyFill="1" applyBorder="1" applyAlignment="1">
      <alignment horizontal="center" vertical="center"/>
    </xf>
    <xf numFmtId="0" fontId="44" fillId="3" borderId="6" xfId="0" applyFont="1" applyFill="1" applyBorder="1" applyAlignment="1">
      <alignment horizontal="center" vertical="center"/>
    </xf>
    <xf numFmtId="0" fontId="44" fillId="3" borderId="2" xfId="0" applyFont="1" applyFill="1" applyBorder="1" applyAlignment="1">
      <alignment horizontal="center" vertical="center"/>
    </xf>
    <xf numFmtId="0" fontId="44" fillId="3" borderId="5" xfId="0" applyFont="1" applyFill="1" applyBorder="1" applyAlignment="1">
      <alignment horizontal="center" vertical="center"/>
    </xf>
    <xf numFmtId="0" fontId="45" fillId="4" borderId="2" xfId="0" applyFont="1" applyFill="1" applyBorder="1" applyAlignment="1">
      <alignment horizontal="center" vertical="top"/>
    </xf>
    <xf numFmtId="0" fontId="45" fillId="4" borderId="3" xfId="0" applyFont="1" applyFill="1" applyBorder="1" applyAlignment="1">
      <alignment horizontal="center" vertical="top"/>
    </xf>
    <xf numFmtId="0" fontId="45" fillId="4" borderId="11" xfId="0" applyFont="1" applyFill="1" applyBorder="1" applyAlignment="1">
      <alignment horizontal="center" vertical="top"/>
    </xf>
    <xf numFmtId="0" fontId="44" fillId="4" borderId="2" xfId="0" applyFont="1" applyFill="1" applyBorder="1" applyAlignment="1">
      <alignment horizontal="center" vertical="top"/>
    </xf>
    <xf numFmtId="0" fontId="44" fillId="4" borderId="3" xfId="0" applyFont="1" applyFill="1" applyBorder="1" applyAlignment="1">
      <alignment horizontal="center" vertical="top"/>
    </xf>
    <xf numFmtId="0" fontId="44" fillId="4" borderId="11" xfId="0" applyFont="1" applyFill="1" applyBorder="1" applyAlignment="1">
      <alignment horizontal="center" vertical="top"/>
    </xf>
    <xf numFmtId="0" fontId="52" fillId="0" borderId="0" xfId="0" applyFont="1" applyAlignment="1">
      <alignment horizontal="left" vertical="top" wrapText="1"/>
    </xf>
    <xf numFmtId="0" fontId="45" fillId="4" borderId="9" xfId="0" applyFont="1" applyFill="1" applyBorder="1" applyAlignment="1">
      <alignment horizontal="center" vertical="center" wrapText="1"/>
    </xf>
    <xf numFmtId="0" fontId="45" fillId="4" borderId="5" xfId="0" applyFont="1" applyFill="1" applyBorder="1" applyAlignment="1">
      <alignment horizontal="center" vertical="center" wrapText="1"/>
    </xf>
    <xf numFmtId="0" fontId="45" fillId="4" borderId="6" xfId="0" applyFont="1" applyFill="1" applyBorder="1" applyAlignment="1">
      <alignment horizontal="center" vertical="center"/>
    </xf>
    <xf numFmtId="0" fontId="45" fillId="4" borderId="0" xfId="0" applyFont="1" applyFill="1" applyAlignment="1">
      <alignment horizontal="center" vertical="center" wrapText="1"/>
    </xf>
    <xf numFmtId="0" fontId="45" fillId="4" borderId="6" xfId="0" applyFont="1" applyFill="1" applyBorder="1" applyAlignment="1">
      <alignment horizontal="center" vertical="center" wrapText="1"/>
    </xf>
    <xf numFmtId="0" fontId="51" fillId="3" borderId="0" xfId="1" applyFont="1" applyFill="1" applyBorder="1" applyAlignment="1">
      <alignment horizontal="left"/>
    </xf>
    <xf numFmtId="0" fontId="44" fillId="3" borderId="11" xfId="0" applyFont="1" applyFill="1" applyBorder="1" applyAlignment="1">
      <alignment horizontal="center" vertical="center"/>
    </xf>
    <xf numFmtId="0" fontId="44" fillId="3" borderId="3" xfId="0" applyFont="1" applyFill="1" applyBorder="1" applyAlignment="1">
      <alignment horizontal="center" vertical="center" wrapText="1"/>
    </xf>
    <xf numFmtId="0" fontId="44" fillId="3" borderId="2" xfId="0" applyFont="1" applyFill="1" applyBorder="1" applyAlignment="1">
      <alignment horizontal="center" wrapText="1"/>
    </xf>
    <xf numFmtId="0" fontId="44" fillId="3" borderId="11" xfId="0" applyFont="1" applyFill="1" applyBorder="1" applyAlignment="1">
      <alignment horizontal="center" wrapText="1"/>
    </xf>
    <xf numFmtId="0" fontId="46" fillId="0" borderId="0" xfId="0" applyFont="1" applyAlignment="1">
      <alignment horizontal="left" vertical="top" wrapText="1"/>
    </xf>
    <xf numFmtId="0" fontId="44" fillId="4" borderId="0" xfId="0" applyFont="1" applyFill="1" applyAlignment="1">
      <alignment horizontal="center"/>
    </xf>
    <xf numFmtId="0" fontId="46" fillId="0" borderId="0" xfId="0" applyFont="1" applyAlignment="1">
      <alignment horizontal="left" vertical="top"/>
    </xf>
    <xf numFmtId="0" fontId="43" fillId="0" borderId="5" xfId="0" applyFont="1" applyBorder="1" applyAlignment="1"/>
    <xf numFmtId="0" fontId="43" fillId="0" borderId="6" xfId="0" applyFont="1" applyBorder="1" applyAlignment="1"/>
    <xf numFmtId="0" fontId="43" fillId="0" borderId="7" xfId="0" applyFont="1" applyBorder="1" applyAlignment="1"/>
    <xf numFmtId="0" fontId="46" fillId="0" borderId="0" xfId="0" applyFont="1" applyAlignment="1"/>
    <xf numFmtId="0" fontId="46" fillId="2" borderId="3" xfId="0" applyFont="1" applyFill="1" applyBorder="1" applyAlignment="1"/>
    <xf numFmtId="0" fontId="43" fillId="2" borderId="9" xfId="0" applyFont="1" applyFill="1" applyBorder="1" applyAlignment="1">
      <alignment horizontal="center"/>
    </xf>
    <xf numFmtId="0" fontId="43" fillId="2" borderId="0" xfId="0" applyFont="1" applyFill="1" applyAlignment="1">
      <alignment horizontal="center"/>
    </xf>
    <xf numFmtId="0" fontId="43" fillId="2" borderId="10" xfId="0" applyFont="1" applyFill="1" applyBorder="1" applyAlignment="1">
      <alignment horizontal="center"/>
    </xf>
    <xf numFmtId="0" fontId="43" fillId="2" borderId="9" xfId="0" applyFont="1" applyFill="1" applyBorder="1" applyAlignment="1">
      <alignment horizontal="left"/>
    </xf>
    <xf numFmtId="0" fontId="43" fillId="2" borderId="0" xfId="0" applyFont="1" applyFill="1" applyAlignment="1">
      <alignment horizontal="left"/>
    </xf>
    <xf numFmtId="0" fontId="43" fillId="2" borderId="10" xfId="0" applyFont="1" applyFill="1" applyBorder="1" applyAlignment="1">
      <alignment horizontal="left"/>
    </xf>
    <xf numFmtId="0" fontId="46" fillId="2" borderId="9" xfId="0" applyFont="1" applyFill="1" applyBorder="1" applyAlignment="1"/>
    <xf numFmtId="0" fontId="46" fillId="2" borderId="0" xfId="0" applyFont="1" applyFill="1" applyAlignment="1"/>
    <xf numFmtId="0" fontId="46" fillId="2" borderId="10" xfId="0" applyFont="1" applyFill="1" applyBorder="1" applyAlignment="1"/>
    <xf numFmtId="0" fontId="43" fillId="2" borderId="9" xfId="0" applyFont="1" applyFill="1" applyBorder="1" applyAlignment="1"/>
    <xf numFmtId="0" fontId="43" fillId="2" borderId="0" xfId="0" applyFont="1" applyFill="1" applyAlignment="1"/>
    <xf numFmtId="0" fontId="43" fillId="2" borderId="10" xfId="0" applyFont="1" applyFill="1" applyBorder="1" applyAlignment="1"/>
    <xf numFmtId="0" fontId="46" fillId="0" borderId="10" xfId="0" applyFont="1" applyBorder="1" applyAlignment="1"/>
    <xf numFmtId="0" fontId="46" fillId="0" borderId="0" xfId="27" quotePrefix="1" applyFont="1" applyAlignment="1">
      <alignment horizontal="left" vertical="top" wrapText="1"/>
    </xf>
    <xf numFmtId="0" fontId="75" fillId="4" borderId="6" xfId="0" applyFont="1" applyFill="1" applyBorder="1" applyAlignment="1">
      <alignment horizontal="left" wrapText="1"/>
    </xf>
    <xf numFmtId="0" fontId="75" fillId="4" borderId="7" xfId="0" applyFont="1" applyFill="1" applyBorder="1" applyAlignment="1">
      <alignment horizontal="left" wrapText="1"/>
    </xf>
    <xf numFmtId="0" fontId="46" fillId="2" borderId="9" xfId="0" applyFont="1" applyFill="1" applyBorder="1" applyAlignment="1">
      <alignment wrapText="1"/>
    </xf>
    <xf numFmtId="0" fontId="46" fillId="2" borderId="0" xfId="0" applyFont="1" applyFill="1" applyAlignment="1">
      <alignment wrapText="1"/>
    </xf>
    <xf numFmtId="0" fontId="46" fillId="2" borderId="10" xfId="0" applyFont="1" applyFill="1" applyBorder="1" applyAlignment="1">
      <alignment wrapText="1"/>
    </xf>
    <xf numFmtId="0" fontId="43" fillId="2" borderId="2" xfId="0" applyFont="1" applyFill="1" applyBorder="1" applyAlignment="1">
      <alignment horizontal="left"/>
    </xf>
    <xf numFmtId="0" fontId="43" fillId="2" borderId="3" xfId="0" applyFont="1" applyFill="1" applyBorder="1" applyAlignment="1">
      <alignment horizontal="left"/>
    </xf>
    <xf numFmtId="0" fontId="43" fillId="2" borderId="11" xfId="0" applyFont="1" applyFill="1" applyBorder="1" applyAlignment="1">
      <alignment horizontal="left"/>
    </xf>
    <xf numFmtId="0" fontId="43" fillId="2" borderId="9" xfId="0" applyFont="1" applyFill="1" applyBorder="1" applyAlignment="1">
      <alignment horizontal="left" vertical="center" wrapText="1"/>
    </xf>
    <xf numFmtId="0" fontId="43" fillId="2" borderId="0" xfId="0" applyFont="1" applyFill="1" applyAlignment="1">
      <alignment horizontal="left" vertical="center" wrapText="1"/>
    </xf>
    <xf numFmtId="0" fontId="43" fillId="2" borderId="10" xfId="0" applyFont="1" applyFill="1" applyBorder="1" applyAlignment="1">
      <alignment horizontal="left" vertical="center" wrapText="1"/>
    </xf>
    <xf numFmtId="0" fontId="43" fillId="0" borderId="9" xfId="0" applyFont="1" applyBorder="1" applyAlignment="1"/>
    <xf numFmtId="0" fontId="43" fillId="0" borderId="0" xfId="0" applyFont="1" applyAlignment="1"/>
    <xf numFmtId="0" fontId="43" fillId="0" borderId="10" xfId="0" applyFont="1" applyBorder="1" applyAlignment="1"/>
    <xf numFmtId="0" fontId="43" fillId="0" borderId="2" xfId="0" applyFont="1" applyBorder="1" applyAlignment="1">
      <alignment horizontal="left"/>
    </xf>
    <xf numFmtId="0" fontId="43" fillId="0" borderId="3" xfId="0" applyFont="1" applyBorder="1" applyAlignment="1">
      <alignment horizontal="left"/>
    </xf>
    <xf numFmtId="0" fontId="43" fillId="0" borderId="11" xfId="0" applyFont="1" applyBorder="1" applyAlignment="1">
      <alignment horizontal="left"/>
    </xf>
    <xf numFmtId="0" fontId="46" fillId="0" borderId="9" xfId="0" applyFont="1" applyBorder="1" applyAlignment="1"/>
    <xf numFmtId="0" fontId="46" fillId="0" borderId="0" xfId="0" applyFont="1" applyAlignment="1">
      <alignment horizontal="left" vertical="center"/>
    </xf>
    <xf numFmtId="0" fontId="46" fillId="0" borderId="10" xfId="0" applyFont="1" applyBorder="1" applyAlignment="1">
      <alignment horizontal="left" vertical="center" wrapText="1"/>
    </xf>
    <xf numFmtId="0" fontId="43" fillId="0" borderId="9" xfId="0" applyFont="1" applyBorder="1" applyAlignment="1">
      <alignment vertical="center"/>
    </xf>
    <xf numFmtId="0" fontId="43" fillId="0" borderId="0" xfId="0" applyFont="1" applyAlignment="1">
      <alignment vertical="center"/>
    </xf>
    <xf numFmtId="0" fontId="43" fillId="0" borderId="10" xfId="0" applyFont="1" applyBorder="1" applyAlignment="1">
      <alignment vertical="center"/>
    </xf>
    <xf numFmtId="0" fontId="46" fillId="2" borderId="5" xfId="0" applyFont="1" applyFill="1" applyBorder="1" applyAlignment="1"/>
    <xf numFmtId="0" fontId="46" fillId="2" borderId="6" xfId="0" applyFont="1" applyFill="1" applyBorder="1" applyAlignment="1"/>
    <xf numFmtId="0" fontId="46" fillId="2" borderId="7" xfId="0" applyFont="1" applyFill="1" applyBorder="1" applyAlignment="1"/>
    <xf numFmtId="0" fontId="45" fillId="3" borderId="2" xfId="24" applyFont="1" applyFill="1" applyBorder="1" applyAlignment="1">
      <alignment horizontal="center" vertical="center"/>
    </xf>
    <xf numFmtId="0" fontId="45" fillId="3" borderId="11" xfId="24" applyFont="1" applyFill="1" applyBorder="1" applyAlignment="1">
      <alignment horizontal="center" vertical="center"/>
    </xf>
    <xf numFmtId="0" fontId="44" fillId="3" borderId="2" xfId="4" applyFont="1" applyFill="1" applyBorder="1" applyAlignment="1">
      <alignment horizontal="center" vertical="center"/>
    </xf>
    <xf numFmtId="0" fontId="44" fillId="3" borderId="3" xfId="4" applyFont="1" applyFill="1" applyBorder="1" applyAlignment="1">
      <alignment horizontal="center" vertical="center"/>
    </xf>
    <xf numFmtId="0" fontId="44" fillId="3" borderId="11" xfId="4" applyFont="1" applyFill="1" applyBorder="1" applyAlignment="1">
      <alignment horizontal="center" vertical="center"/>
    </xf>
    <xf numFmtId="0" fontId="46" fillId="0" borderId="0" xfId="0" applyFont="1" applyAlignment="1">
      <alignment horizontal="left" wrapText="1"/>
    </xf>
    <xf numFmtId="0" fontId="43" fillId="0" borderId="0" xfId="0" applyFont="1" applyBorder="1" applyAlignment="1"/>
    <xf numFmtId="0" fontId="43" fillId="2" borderId="0" xfId="0" applyFont="1" applyFill="1" applyBorder="1" applyAlignment="1"/>
    <xf numFmtId="0" fontId="46" fillId="0" borderId="0" xfId="0" applyFont="1" applyBorder="1" applyAlignment="1"/>
    <xf numFmtId="0" fontId="44" fillId="3" borderId="2" xfId="0" applyFont="1" applyFill="1" applyBorder="1" applyAlignment="1">
      <alignment horizontal="center" vertical="top"/>
    </xf>
    <xf numFmtId="0" fontId="44" fillId="3" borderId="3" xfId="0" applyFont="1" applyFill="1" applyBorder="1" applyAlignment="1">
      <alignment horizontal="center" vertical="top"/>
    </xf>
    <xf numFmtId="0" fontId="44" fillId="3" borderId="11" xfId="0" applyFont="1" applyFill="1" applyBorder="1" applyAlignment="1">
      <alignment horizontal="center" vertical="top"/>
    </xf>
    <xf numFmtId="0" fontId="46" fillId="2" borderId="0" xfId="0" applyFont="1" applyFill="1" applyBorder="1" applyAlignment="1"/>
    <xf numFmtId="0" fontId="44" fillId="4" borderId="6" xfId="0" applyFont="1" applyFill="1" applyBorder="1" applyAlignment="1">
      <alignment horizontal="left"/>
    </xf>
    <xf numFmtId="0" fontId="44" fillId="4" borderId="7" xfId="0" applyFont="1" applyFill="1" applyBorder="1" applyAlignment="1">
      <alignment horizontal="left"/>
    </xf>
    <xf numFmtId="0" fontId="43" fillId="2" borderId="9" xfId="0" applyFont="1" applyFill="1" applyBorder="1" applyAlignment="1">
      <alignment horizontal="left" wrapText="1"/>
    </xf>
    <xf numFmtId="0" fontId="43" fillId="2" borderId="0" xfId="0" applyFont="1" applyFill="1" applyBorder="1" applyAlignment="1">
      <alignment horizontal="left" wrapText="1"/>
    </xf>
    <xf numFmtId="0" fontId="43" fillId="2" borderId="10" xfId="0" applyFont="1" applyFill="1" applyBorder="1" applyAlignment="1">
      <alignment horizontal="left" wrapText="1"/>
    </xf>
    <xf numFmtId="0" fontId="43" fillId="2" borderId="0" xfId="0" applyFont="1" applyFill="1" applyBorder="1" applyAlignment="1">
      <alignment horizontal="left" vertical="center" wrapText="1"/>
    </xf>
    <xf numFmtId="0" fontId="46" fillId="0" borderId="9" xfId="0" applyFont="1" applyBorder="1" applyAlignment="1">
      <alignment horizontal="left" indent="10"/>
    </xf>
    <xf numFmtId="0" fontId="46" fillId="0" borderId="0" xfId="0" applyFont="1" applyBorder="1" applyAlignment="1">
      <alignment horizontal="left" indent="10"/>
    </xf>
    <xf numFmtId="0" fontId="46" fillId="0" borderId="10" xfId="0" applyFont="1" applyBorder="1" applyAlignment="1">
      <alignment horizontal="left" indent="10"/>
    </xf>
    <xf numFmtId="0" fontId="43" fillId="2" borderId="0" xfId="0" applyFont="1" applyFill="1" applyBorder="1" applyAlignment="1">
      <alignment horizontal="center"/>
    </xf>
    <xf numFmtId="0" fontId="43" fillId="2" borderId="9" xfId="0" applyFont="1" applyFill="1" applyBorder="1" applyAlignment="1">
      <alignment horizontal="left" indent="1"/>
    </xf>
    <xf numFmtId="0" fontId="43" fillId="2" borderId="0" xfId="0" applyFont="1" applyFill="1" applyBorder="1" applyAlignment="1">
      <alignment horizontal="left" indent="1"/>
    </xf>
    <xf numFmtId="0" fontId="43" fillId="2" borderId="10" xfId="0" applyFont="1" applyFill="1" applyBorder="1" applyAlignment="1">
      <alignment horizontal="left" indent="1"/>
    </xf>
    <xf numFmtId="0" fontId="44" fillId="3" borderId="0" xfId="0" applyFont="1" applyFill="1" applyAlignment="1">
      <alignment horizontal="center"/>
    </xf>
    <xf numFmtId="0" fontId="43" fillId="2" borderId="0" xfId="0" applyFont="1" applyFill="1" applyBorder="1" applyAlignment="1">
      <alignment horizontal="left"/>
    </xf>
    <xf numFmtId="0" fontId="45" fillId="4" borderId="2" xfId="0" applyFont="1" applyFill="1" applyBorder="1" applyAlignment="1">
      <alignment horizontal="center"/>
    </xf>
    <xf numFmtId="0" fontId="45" fillId="4" borderId="3" xfId="0" applyFont="1" applyFill="1" applyBorder="1" applyAlignment="1">
      <alignment horizontal="center"/>
    </xf>
    <xf numFmtId="0" fontId="45" fillId="4" borderId="11" xfId="0" applyFont="1" applyFill="1" applyBorder="1" applyAlignment="1">
      <alignment horizontal="center"/>
    </xf>
    <xf numFmtId="0" fontId="44" fillId="4" borderId="2" xfId="0" applyFont="1" applyFill="1" applyBorder="1" applyAlignment="1">
      <alignment horizontal="center"/>
    </xf>
    <xf numFmtId="0" fontId="44" fillId="4" borderId="11" xfId="0" applyFont="1" applyFill="1" applyBorder="1" applyAlignment="1">
      <alignment horizontal="center"/>
    </xf>
    <xf numFmtId="0" fontId="44" fillId="4" borderId="3" xfId="0" applyFont="1" applyFill="1" applyBorder="1" applyAlignment="1">
      <alignment horizontal="center"/>
    </xf>
    <xf numFmtId="0" fontId="51" fillId="3" borderId="0" xfId="1" applyFont="1" applyFill="1" applyBorder="1" applyAlignment="1">
      <alignment horizontal="left" vertical="center"/>
    </xf>
    <xf numFmtId="0" fontId="43" fillId="2" borderId="0" xfId="0" applyFont="1" applyFill="1" applyAlignment="1">
      <alignment horizontal="left" indent="1"/>
    </xf>
    <xf numFmtId="0" fontId="46" fillId="0" borderId="9" xfId="0" applyFont="1" applyBorder="1" applyAlignment="1">
      <alignment vertical="center"/>
    </xf>
    <xf numFmtId="0" fontId="46" fillId="0" borderId="0" xfId="0" applyFont="1" applyAlignment="1">
      <alignment vertical="center"/>
    </xf>
    <xf numFmtId="0" fontId="46" fillId="0" borderId="10" xfId="0" applyFont="1" applyBorder="1" applyAlignment="1">
      <alignment vertical="center"/>
    </xf>
    <xf numFmtId="0" fontId="82" fillId="0" borderId="3" xfId="0" applyFont="1" applyBorder="1" applyAlignment="1">
      <alignment horizontal="left" vertical="center" wrapText="1"/>
    </xf>
    <xf numFmtId="0" fontId="82" fillId="0" borderId="0" xfId="0" applyFont="1" applyAlignment="1">
      <alignment horizontal="left" vertical="center" wrapText="1"/>
    </xf>
    <xf numFmtId="0" fontId="44" fillId="3" borderId="8" xfId="0" applyFont="1" applyFill="1" applyBorder="1" applyAlignment="1">
      <alignment horizontal="center" vertical="center"/>
    </xf>
    <xf numFmtId="0" fontId="52" fillId="0" borderId="0" xfId="0" applyFont="1" applyAlignment="1">
      <alignment horizontal="left" vertical="center" wrapText="1"/>
    </xf>
    <xf numFmtId="0" fontId="44" fillId="3" borderId="0" xfId="0" applyFont="1" applyFill="1" applyAlignment="1">
      <alignment horizontal="center" vertical="center"/>
    </xf>
    <xf numFmtId="0" fontId="43" fillId="0" borderId="9" xfId="3" applyFont="1" applyBorder="1" applyAlignment="1">
      <alignment horizontal="center" vertical="top" wrapText="1"/>
    </xf>
    <xf numFmtId="0" fontId="43" fillId="0" borderId="0" xfId="3" applyFont="1" applyAlignment="1">
      <alignment horizontal="center" vertical="top" wrapText="1"/>
    </xf>
    <xf numFmtId="0" fontId="44" fillId="3" borderId="2" xfId="3" applyFont="1" applyFill="1" applyBorder="1" applyAlignment="1">
      <alignment horizontal="center" vertical="center"/>
    </xf>
    <xf numFmtId="0" fontId="44" fillId="3" borderId="3" xfId="3" applyFont="1" applyFill="1" applyBorder="1" applyAlignment="1">
      <alignment horizontal="center" vertical="center"/>
    </xf>
    <xf numFmtId="0" fontId="44" fillId="3" borderId="11" xfId="3" applyFont="1" applyFill="1" applyBorder="1" applyAlignment="1">
      <alignment horizontal="center" vertical="center"/>
    </xf>
    <xf numFmtId="0" fontId="44" fillId="3" borderId="3" xfId="3" applyFont="1" applyFill="1" applyBorder="1" applyAlignment="1">
      <alignment horizontal="center" vertical="center" wrapText="1"/>
    </xf>
    <xf numFmtId="0" fontId="44" fillId="3" borderId="11" xfId="3" applyFont="1" applyFill="1" applyBorder="1" applyAlignment="1">
      <alignment horizontal="center" vertical="center" wrapText="1"/>
    </xf>
    <xf numFmtId="0" fontId="43" fillId="5" borderId="0" xfId="3" applyFont="1" applyFill="1" applyAlignment="1">
      <alignment horizontal="center"/>
    </xf>
    <xf numFmtId="0" fontId="46" fillId="5" borderId="0" xfId="3" applyFont="1" applyFill="1" applyAlignment="1">
      <alignment horizontal="center"/>
    </xf>
    <xf numFmtId="0" fontId="46" fillId="0" borderId="9" xfId="14" applyFont="1" applyBorder="1" applyAlignment="1">
      <alignment horizontal="left" wrapText="1"/>
    </xf>
    <xf numFmtId="0" fontId="46" fillId="0" borderId="0" xfId="14" applyFont="1" applyAlignment="1">
      <alignment horizontal="left" wrapText="1"/>
    </xf>
    <xf numFmtId="0" fontId="44" fillId="3" borderId="2" xfId="4" applyFont="1" applyFill="1" applyBorder="1" applyAlignment="1">
      <alignment horizontal="center" vertical="top"/>
    </xf>
    <xf numFmtId="0" fontId="44" fillId="3" borderId="11" xfId="4" applyFont="1" applyFill="1" applyBorder="1" applyAlignment="1">
      <alignment horizontal="center" vertical="top"/>
    </xf>
    <xf numFmtId="0" fontId="46" fillId="0" borderId="0" xfId="0" quotePrefix="1" applyFont="1" applyAlignment="1">
      <alignment horizontal="left" vertical="center" wrapText="1"/>
    </xf>
    <xf numFmtId="0" fontId="44" fillId="3" borderId="3" xfId="4" applyFont="1" applyFill="1" applyBorder="1" applyAlignment="1">
      <alignment horizontal="center" vertical="top"/>
    </xf>
    <xf numFmtId="0" fontId="44" fillId="3" borderId="2" xfId="3" applyFont="1" applyFill="1" applyBorder="1" applyAlignment="1">
      <alignment horizontal="center" vertical="top" wrapText="1"/>
    </xf>
    <xf numFmtId="0" fontId="44" fillId="3" borderId="11" xfId="3" applyFont="1" applyFill="1" applyBorder="1" applyAlignment="1">
      <alignment horizontal="center" vertical="top" wrapText="1"/>
    </xf>
    <xf numFmtId="0" fontId="44" fillId="3" borderId="2" xfId="3" applyFont="1" applyFill="1" applyBorder="1" applyAlignment="1">
      <alignment horizontal="center" vertical="top"/>
    </xf>
    <xf numFmtId="0" fontId="44" fillId="3" borderId="3" xfId="3" applyFont="1" applyFill="1" applyBorder="1" applyAlignment="1">
      <alignment horizontal="center" vertical="top"/>
    </xf>
    <xf numFmtId="0" fontId="44" fillId="3" borderId="11" xfId="3" applyFont="1" applyFill="1" applyBorder="1" applyAlignment="1">
      <alignment horizontal="center" vertical="top"/>
    </xf>
    <xf numFmtId="0" fontId="60" fillId="4" borderId="2" xfId="0" applyFont="1" applyFill="1" applyBorder="1" applyAlignment="1">
      <alignment horizontal="center" vertical="center"/>
    </xf>
    <xf numFmtId="0" fontId="60" fillId="4" borderId="11" xfId="0" applyFont="1" applyFill="1" applyBorder="1" applyAlignment="1">
      <alignment horizontal="center" vertical="center"/>
    </xf>
    <xf numFmtId="0" fontId="55" fillId="2" borderId="0" xfId="0" applyFont="1" applyFill="1" applyAlignment="1">
      <alignment horizontal="left"/>
    </xf>
    <xf numFmtId="0" fontId="59" fillId="3" borderId="2" xfId="0" applyFont="1" applyFill="1" applyBorder="1" applyAlignment="1">
      <alignment horizontal="center" vertical="top"/>
    </xf>
    <xf numFmtId="0" fontId="59" fillId="3" borderId="3" xfId="0" applyFont="1" applyFill="1" applyBorder="1" applyAlignment="1">
      <alignment horizontal="center" vertical="top"/>
    </xf>
    <xf numFmtId="0" fontId="59" fillId="3" borderId="11" xfId="0" applyFont="1" applyFill="1" applyBorder="1" applyAlignment="1">
      <alignment horizontal="center" vertical="top"/>
    </xf>
    <xf numFmtId="0" fontId="59" fillId="4" borderId="2" xfId="0" applyFont="1" applyFill="1" applyBorder="1" applyAlignment="1">
      <alignment horizontal="center" vertical="top"/>
    </xf>
    <xf numFmtId="0" fontId="59" fillId="4" borderId="11" xfId="0" applyFont="1" applyFill="1" applyBorder="1" applyAlignment="1">
      <alignment horizontal="center" vertical="top"/>
    </xf>
    <xf numFmtId="0" fontId="59" fillId="4" borderId="3" xfId="0" applyFont="1" applyFill="1" applyBorder="1" applyAlignment="1">
      <alignment horizontal="center" vertical="top"/>
    </xf>
    <xf numFmtId="0" fontId="59" fillId="4" borderId="2" xfId="0" applyFont="1" applyFill="1" applyBorder="1" applyAlignment="1">
      <alignment horizontal="center" vertical="center"/>
    </xf>
    <xf numFmtId="0" fontId="59" fillId="4" borderId="5" xfId="0" applyFont="1" applyFill="1" applyBorder="1" applyAlignment="1">
      <alignment horizontal="center" vertical="center"/>
    </xf>
    <xf numFmtId="0" fontId="83" fillId="6" borderId="0" xfId="14" applyFont="1" applyFill="1" applyAlignment="1">
      <alignment horizontal="left"/>
    </xf>
    <xf numFmtId="0" fontId="44" fillId="3" borderId="1" xfId="0" applyFont="1" applyFill="1" applyBorder="1" applyAlignment="1">
      <alignment horizontal="center" vertical="center"/>
    </xf>
    <xf numFmtId="10" fontId="47" fillId="0" borderId="2" xfId="0" applyNumberFormat="1" applyFont="1" applyBorder="1"/>
    <xf numFmtId="0" fontId="43" fillId="2" borderId="5" xfId="0" applyFont="1" applyFill="1" applyBorder="1" applyAlignment="1">
      <alignment horizontal="center"/>
    </xf>
    <xf numFmtId="0" fontId="43" fillId="2" borderId="6" xfId="0" applyFont="1" applyFill="1" applyBorder="1" applyAlignment="1">
      <alignment horizontal="center"/>
    </xf>
    <xf numFmtId="10" fontId="91" fillId="0" borderId="1" xfId="17" applyNumberFormat="1" applyFont="1" applyBorder="1" applyAlignment="1">
      <alignment horizontal="center"/>
    </xf>
    <xf numFmtId="10" fontId="47" fillId="0" borderId="3" xfId="0" applyNumberFormat="1" applyFont="1" applyBorder="1"/>
    <xf numFmtId="0" fontId="45" fillId="4" borderId="8" xfId="0" applyFont="1" applyFill="1" applyBorder="1" applyAlignment="1">
      <alignment horizontal="center" vertical="center"/>
    </xf>
    <xf numFmtId="10" fontId="91" fillId="0" borderId="4" xfId="17" applyNumberFormat="1" applyFont="1" applyBorder="1" applyAlignment="1">
      <alignment horizontal="center"/>
    </xf>
    <xf numFmtId="175" fontId="46" fillId="2" borderId="9" xfId="38" applyNumberFormat="1" applyFont="1" applyFill="1" applyBorder="1" applyAlignment="1">
      <alignment horizontal="center"/>
    </xf>
    <xf numFmtId="175" fontId="46" fillId="0" borderId="6" xfId="38" applyNumberFormat="1" applyFont="1" applyBorder="1" applyAlignment="1">
      <alignment horizontal="center"/>
    </xf>
    <xf numFmtId="175" fontId="43" fillId="2" borderId="5" xfId="38" applyNumberFormat="1" applyFont="1" applyFill="1" applyBorder="1" applyAlignment="1">
      <alignment horizontal="center" vertical="center"/>
    </xf>
    <xf numFmtId="175" fontId="43" fillId="2" borderId="6" xfId="38" applyNumberFormat="1" applyFont="1" applyFill="1" applyBorder="1" applyAlignment="1">
      <alignment horizontal="center" vertical="center"/>
    </xf>
    <xf numFmtId="175" fontId="46" fillId="2" borderId="2" xfId="38" applyNumberFormat="1" applyFont="1" applyFill="1" applyBorder="1" applyAlignment="1">
      <alignment horizontal="center"/>
    </xf>
    <xf numFmtId="175" fontId="46" fillId="2" borderId="3" xfId="38" applyNumberFormat="1" applyFont="1" applyFill="1" applyBorder="1" applyAlignment="1">
      <alignment horizontal="center"/>
    </xf>
    <xf numFmtId="175" fontId="46" fillId="2" borderId="0" xfId="38" applyNumberFormat="1" applyFont="1" applyFill="1" applyBorder="1" applyAlignment="1">
      <alignment horizontal="center"/>
    </xf>
    <xf numFmtId="0" fontId="47" fillId="0" borderId="0" xfId="0" applyFont="1" applyBorder="1"/>
    <xf numFmtId="175" fontId="46" fillId="2" borderId="5" xfId="38" applyNumberFormat="1" applyFont="1" applyFill="1" applyBorder="1" applyAlignment="1">
      <alignment horizontal="center"/>
    </xf>
    <xf numFmtId="0" fontId="46" fillId="0" borderId="42" xfId="0" applyFont="1" applyBorder="1" applyAlignment="1">
      <alignment horizontal="left" vertical="center" wrapText="1" readingOrder="1"/>
    </xf>
    <xf numFmtId="173" fontId="46" fillId="0" borderId="43" xfId="0" applyNumberFormat="1" applyFont="1" applyBorder="1" applyAlignment="1">
      <alignment horizontal="center" vertical="center" wrapText="1" readingOrder="1"/>
    </xf>
    <xf numFmtId="0" fontId="46" fillId="0" borderId="43" xfId="0" applyFont="1" applyBorder="1" applyAlignment="1">
      <alignment horizontal="center" vertical="center" readingOrder="1"/>
    </xf>
    <xf numFmtId="0" fontId="47" fillId="0" borderId="43" xfId="0" applyFont="1" applyBorder="1"/>
    <xf numFmtId="2" fontId="46" fillId="0" borderId="0" xfId="0" applyNumberFormat="1" applyFont="1" applyBorder="1" applyAlignment="1">
      <alignment horizontal="center" vertical="center" wrapText="1" readingOrder="1"/>
    </xf>
    <xf numFmtId="0" fontId="46" fillId="0" borderId="0" xfId="0" applyFont="1" applyBorder="1" applyAlignment="1">
      <alignment horizontal="center" vertical="center" readingOrder="1"/>
    </xf>
    <xf numFmtId="10" fontId="46" fillId="0" borderId="0" xfId="35" applyNumberFormat="1" applyFont="1" applyBorder="1" applyAlignment="1">
      <alignment horizontal="center" vertical="center" wrapText="1" readingOrder="1"/>
    </xf>
    <xf numFmtId="0" fontId="46" fillId="0" borderId="1" xfId="0" applyFont="1" applyBorder="1" applyAlignment="1">
      <alignment horizontal="left" vertical="center" wrapText="1" readingOrder="1"/>
    </xf>
  </cellXfs>
  <cellStyles count="39">
    <cellStyle name="Comma" xfId="13" xr:uid="{CC065BED-03AA-6E4D-801F-85EA3C15638D}"/>
    <cellStyle name="Comma 2 2 2" xfId="23" xr:uid="{7E999077-5337-284A-AF07-25BF9BDC9116}"/>
    <cellStyle name="Hipervínculo" xfId="1" builtinId="8"/>
    <cellStyle name="Millares" xfId="38" builtinId="3"/>
    <cellStyle name="Millares 10" xfId="16" xr:uid="{9FE900D3-D866-AF4D-9717-EB7A13F010DE}"/>
    <cellStyle name="Millares 10 2 10" xfId="19" xr:uid="{FA1AFB30-0F3B-9943-AB55-87314C4995EB}"/>
    <cellStyle name="Millares 106" xfId="21" xr:uid="{BEA48B26-94C0-0D44-9424-5D6A5BF561E1}"/>
    <cellStyle name="Millares 15 2 3" xfId="33" xr:uid="{81A7301C-CCA7-4D67-A35F-AEA9EC489FF8}"/>
    <cellStyle name="Millares 19" xfId="6" xr:uid="{9DC96D1E-D003-874F-8EFC-6600009333A1}"/>
    <cellStyle name="Millares 19 37" xfId="25" xr:uid="{21D3A1F2-A802-4015-B346-1261A34B9ABA}"/>
    <cellStyle name="Millares 2" xfId="10" xr:uid="{BC459737-EE83-BB4A-8A5E-3EE592042663}"/>
    <cellStyle name="Millares 2 2 12" xfId="5" xr:uid="{DD332994-4AFA-EF45-A808-8132347B5B8C}"/>
    <cellStyle name="Millares 6" xfId="28" xr:uid="{E140615E-6CED-4D44-A954-5452732D1E5F}"/>
    <cellStyle name="Millares 8" xfId="9" xr:uid="{111122A9-92D0-5E46-9337-AD6CA5898934}"/>
    <cellStyle name="Normal" xfId="0" builtinId="0"/>
    <cellStyle name="Normal 10" xfId="8" xr:uid="{986AD9E1-8EF7-3443-B01C-81B4BF2BAC0E}"/>
    <cellStyle name="Normal 10 5 2" xfId="27" xr:uid="{A3E5924A-AF65-46D6-9DD2-BC63DDF30177}"/>
    <cellStyle name="Normal 2" xfId="3" xr:uid="{57C85D6F-C03C-1D4D-9BD4-42CED15AA3F2}"/>
    <cellStyle name="Normal 2 2" xfId="4" xr:uid="{AC9A0221-D7A2-3E4A-AB5D-F7A6EB27FB7C}"/>
    <cellStyle name="Normal 3" xfId="26" xr:uid="{B024E29F-2A3B-4972-BF13-4D1DF134F582}"/>
    <cellStyle name="Normal 3 13" xfId="32" xr:uid="{58674EFF-F9BC-4482-A2F2-A80EE592A862}"/>
    <cellStyle name="Normal 417 2" xfId="24" xr:uid="{EBA18BD7-1CD1-4D2A-AE12-36CA8A282634}"/>
    <cellStyle name="Normal 521" xfId="36" xr:uid="{F5A428DA-B132-4252-855E-011615048E7C}"/>
    <cellStyle name="Normal_Hoja1" xfId="14" xr:uid="{78ABD1B1-A929-724F-8588-4178DF7E037A}"/>
    <cellStyle name="Normal_UN_ResTec 6" xfId="12" xr:uid="{0E35E236-35F9-514F-9756-21D1B8064044}"/>
    <cellStyle name="Normal_UN_ResTec_Cred0908_desglose_PPS+PV" xfId="15" xr:uid="{ABFEAEE3-C9DC-2649-995D-685447F36593}"/>
    <cellStyle name="Percent" xfId="2" xr:uid="{757DD09E-0221-3548-832B-CC8C4FF288C3}"/>
    <cellStyle name="Porcentaje" xfId="35" builtinId="5"/>
    <cellStyle name="Porcentaje 10" xfId="17" xr:uid="{97CB81DE-8821-B147-9DF0-214DD0897BB2}"/>
    <cellStyle name="Porcentaje 2 10" xfId="22" xr:uid="{F8D1A1E7-669C-144A-9580-D0EE97314CA4}"/>
    <cellStyle name="Porcentaje 2 2" xfId="29" xr:uid="{0FD79BD3-CD27-4EE0-9414-4BBC1233FB62}"/>
    <cellStyle name="Porcentaje 2 4" xfId="11" xr:uid="{1CD7963D-D600-8545-A222-054E26C133DD}"/>
    <cellStyle name="Porcentaje 24" xfId="37" xr:uid="{15D65F18-EBDF-4B7A-817E-C00CCC857BED}"/>
    <cellStyle name="Porcentaje 4 2" xfId="31" xr:uid="{892FA9B1-CB65-4028-ABE9-44A787EAD75C}"/>
    <cellStyle name="Porcentaje 5" xfId="34" xr:uid="{12BE67D7-0B1F-4A43-972B-5E71CFCFDDEF}"/>
    <cellStyle name="Porcentaje 6" xfId="30" xr:uid="{4EE43422-D7AD-4ADD-A573-2B98F66CC0F6}"/>
    <cellStyle name="Porcentaje 7 3" xfId="18" xr:uid="{6BD8C8E7-6AD4-8E4E-9D17-E240E8282111}"/>
    <cellStyle name="Porcentual 2" xfId="7" xr:uid="{EF648EB6-2BA3-F94F-B50D-361BB6D9DA0B}"/>
    <cellStyle name="Porcentual 33" xfId="20" xr:uid="{93B01FF3-2C0B-3044-9F60-1F2348AED178}"/>
  </cellStyles>
  <dxfs count="0"/>
  <tableStyles count="0" defaultTableStyle="TableStyleMedium2" defaultPivotStyle="PivotStyleLight16"/>
  <colors>
    <mruColors>
      <color rgb="FF2AD2C9"/>
      <color rgb="FF8FE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175684</xdr:colOff>
      <xdr:row>0</xdr:row>
      <xdr:rowOff>160350</xdr:rowOff>
    </xdr:from>
    <xdr:to>
      <xdr:col>3</xdr:col>
      <xdr:colOff>660400</xdr:colOff>
      <xdr:row>1</xdr:row>
      <xdr:rowOff>285337</xdr:rowOff>
    </xdr:to>
    <xdr:pic>
      <xdr:nvPicPr>
        <xdr:cNvPr id="2" name="Picture 4">
          <a:extLst>
            <a:ext uri="{FF2B5EF4-FFF2-40B4-BE49-F238E27FC236}">
              <a16:creationId xmlns:a16="http://schemas.microsoft.com/office/drawing/2014/main" id="{FE2B2F7C-35A6-C24E-887C-9EE5F6CCD9A0}"/>
            </a:ext>
          </a:extLst>
        </xdr:cNvPr>
        <xdr:cNvPicPr>
          <a:picLocks noChangeAspect="1"/>
        </xdr:cNvPicPr>
      </xdr:nvPicPr>
      <xdr:blipFill>
        <a:blip xmlns:r="http://schemas.openxmlformats.org/officeDocument/2006/relationships" r:embed="rId1"/>
        <a:stretch>
          <a:fillRect/>
        </a:stretch>
      </xdr:blipFill>
      <xdr:spPr>
        <a:xfrm>
          <a:off x="175684" y="160350"/>
          <a:ext cx="2973916" cy="3112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Credicorp%20y%20Subs/BCP/Copia%20de%20GOper%20Mar-21%20EjecTrimI.xlsx?web=1" TargetMode="External"/><Relationship Id="rId1" Type="http://schemas.openxmlformats.org/officeDocument/2006/relationships/hyperlink" Target="../Credicorp%20y%20Subs/BCP/Copia%20de%20GOper%20Mar-21%20EjecTrimI.xlsx?web=1"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3A5BB-ABB3-4FAE-9FA9-B06F54D7D33C}">
  <sheetPr>
    <tabColor rgb="FF2AD2C9"/>
  </sheetPr>
  <dimension ref="A1:E34"/>
  <sheetViews>
    <sheetView showGridLines="0" zoomScale="60" zoomScaleNormal="60" workbookViewId="0">
      <selection activeCell="B27" sqref="B27"/>
    </sheetView>
  </sheetViews>
  <sheetFormatPr baseColWidth="10" defaultColWidth="11.453125" defaultRowHeight="14.5"/>
  <cols>
    <col min="2" max="2" width="10.81640625" style="8"/>
  </cols>
  <sheetData>
    <row r="1" spans="1:5" s="1" customFormat="1">
      <c r="A1" s="7"/>
      <c r="B1" s="45"/>
      <c r="C1" s="7"/>
      <c r="D1" s="7"/>
      <c r="E1" s="7"/>
    </row>
    <row r="2" spans="1:5" s="1" customFormat="1" ht="48.75" customHeight="1">
      <c r="A2" s="7"/>
      <c r="B2" s="45"/>
      <c r="C2" s="7"/>
      <c r="D2" s="7"/>
      <c r="E2" s="7"/>
    </row>
    <row r="3" spans="1:5" s="5" customFormat="1" ht="25.5" thickBot="1">
      <c r="A3" s="49" t="s">
        <v>720</v>
      </c>
      <c r="B3" s="46"/>
      <c r="C3" s="12"/>
      <c r="D3" s="11"/>
      <c r="E3" s="11"/>
    </row>
    <row r="4" spans="1:5">
      <c r="A4" s="8"/>
      <c r="B4" s="39"/>
      <c r="C4" s="8"/>
      <c r="D4" s="8"/>
      <c r="E4" s="8"/>
    </row>
    <row r="5" spans="1:5">
      <c r="A5" s="8"/>
      <c r="B5" s="39"/>
      <c r="C5" s="8"/>
      <c r="D5" s="8"/>
      <c r="E5" s="8"/>
    </row>
    <row r="6" spans="1:5">
      <c r="A6" s="8"/>
      <c r="B6" s="47" t="s">
        <v>0</v>
      </c>
      <c r="C6" s="8"/>
      <c r="D6" s="8"/>
      <c r="E6" s="8"/>
    </row>
    <row r="7" spans="1:5">
      <c r="A7" s="8"/>
      <c r="B7" s="825" t="s">
        <v>1</v>
      </c>
      <c r="C7" s="8"/>
      <c r="D7" s="8"/>
      <c r="E7" s="8"/>
    </row>
    <row r="8" spans="1:5">
      <c r="A8" s="8"/>
      <c r="B8" s="825" t="s">
        <v>2</v>
      </c>
      <c r="C8" s="8"/>
      <c r="D8" s="8"/>
      <c r="E8" s="8"/>
    </row>
    <row r="9" spans="1:5">
      <c r="A9" s="8"/>
      <c r="B9" s="825" t="s">
        <v>3</v>
      </c>
      <c r="C9" s="8"/>
      <c r="D9" s="8"/>
      <c r="E9" s="8"/>
    </row>
    <row r="10" spans="1:5">
      <c r="A10" s="8"/>
      <c r="B10" s="825" t="s">
        <v>4</v>
      </c>
      <c r="C10" s="8"/>
      <c r="D10" s="8"/>
      <c r="E10" s="8"/>
    </row>
    <row r="11" spans="1:5">
      <c r="A11" s="8"/>
      <c r="B11" s="825" t="s">
        <v>5</v>
      </c>
      <c r="C11" s="8"/>
      <c r="D11" s="8"/>
      <c r="E11" s="8"/>
    </row>
    <row r="12" spans="1:5">
      <c r="A12" s="8"/>
      <c r="B12" s="825" t="s">
        <v>6</v>
      </c>
      <c r="C12" s="8"/>
      <c r="D12" s="8"/>
      <c r="E12" s="8"/>
    </row>
    <row r="13" spans="1:5">
      <c r="A13" s="8"/>
      <c r="B13" s="825" t="s">
        <v>7</v>
      </c>
      <c r="C13" s="8"/>
      <c r="E13" s="8"/>
    </row>
    <row r="14" spans="1:5">
      <c r="A14" s="8"/>
      <c r="B14" s="825" t="s">
        <v>8</v>
      </c>
      <c r="C14" s="8"/>
      <c r="D14" s="8"/>
      <c r="E14" s="8"/>
    </row>
    <row r="15" spans="1:5">
      <c r="A15" s="8"/>
      <c r="B15" s="825" t="s">
        <v>9</v>
      </c>
      <c r="C15" s="8"/>
      <c r="D15" s="8"/>
      <c r="E15" s="8"/>
    </row>
    <row r="16" spans="1:5">
      <c r="A16" s="8"/>
      <c r="B16" s="825" t="s">
        <v>10</v>
      </c>
      <c r="C16" s="8"/>
      <c r="D16" s="8"/>
      <c r="E16" s="8"/>
    </row>
    <row r="17" spans="1:5">
      <c r="A17" s="8"/>
      <c r="B17" s="825" t="s">
        <v>11</v>
      </c>
      <c r="C17" s="8"/>
      <c r="D17" s="8"/>
      <c r="E17" s="8"/>
    </row>
    <row r="18" spans="1:5">
      <c r="A18" s="8"/>
      <c r="B18" s="825" t="s">
        <v>12</v>
      </c>
      <c r="C18" s="8"/>
      <c r="D18" s="8"/>
      <c r="E18" s="8"/>
    </row>
    <row r="19" spans="1:5">
      <c r="A19" s="8"/>
      <c r="B19" s="825" t="s">
        <v>13</v>
      </c>
      <c r="C19" s="8"/>
      <c r="D19" s="8"/>
      <c r="E19" s="8"/>
    </row>
    <row r="20" spans="1:5">
      <c r="A20" s="8"/>
      <c r="B20" s="825" t="s">
        <v>14</v>
      </c>
      <c r="C20" s="8"/>
      <c r="D20" s="8"/>
      <c r="E20" s="8"/>
    </row>
    <row r="21" spans="1:5">
      <c r="A21" s="8"/>
      <c r="B21" s="825" t="s">
        <v>15</v>
      </c>
      <c r="C21" s="8"/>
      <c r="D21" s="8"/>
      <c r="E21" s="8"/>
    </row>
    <row r="22" spans="1:5">
      <c r="A22" s="8"/>
      <c r="B22" s="825" t="s">
        <v>16</v>
      </c>
      <c r="C22" s="8"/>
      <c r="D22" s="8"/>
      <c r="E22" s="8"/>
    </row>
    <row r="23" spans="1:5">
      <c r="A23" s="8"/>
      <c r="B23" s="825" t="s">
        <v>17</v>
      </c>
      <c r="C23" s="8"/>
      <c r="D23" s="8"/>
      <c r="E23" s="8"/>
    </row>
    <row r="24" spans="1:5">
      <c r="A24" s="8"/>
      <c r="B24" s="825" t="s">
        <v>18</v>
      </c>
      <c r="C24" s="8"/>
      <c r="D24" s="8"/>
      <c r="E24" s="8"/>
    </row>
    <row r="25" spans="1:5">
      <c r="B25" s="825" t="s">
        <v>19</v>
      </c>
    </row>
    <row r="26" spans="1:5">
      <c r="B26" s="825" t="s">
        <v>20</v>
      </c>
    </row>
    <row r="27" spans="1:5">
      <c r="B27" s="825" t="s">
        <v>21</v>
      </c>
    </row>
    <row r="28" spans="1:5">
      <c r="B28" s="825" t="s">
        <v>22</v>
      </c>
    </row>
    <row r="29" spans="1:5">
      <c r="B29" s="825" t="s">
        <v>23</v>
      </c>
    </row>
    <row r="30" spans="1:5">
      <c r="B30" s="825" t="s">
        <v>24</v>
      </c>
    </row>
    <row r="31" spans="1:5">
      <c r="B31" s="825" t="s">
        <v>25</v>
      </c>
    </row>
    <row r="32" spans="1:5">
      <c r="B32" s="825" t="s">
        <v>26</v>
      </c>
    </row>
    <row r="33" spans="2:2">
      <c r="B33" s="48"/>
    </row>
    <row r="34" spans="2:2">
      <c r="B34" s="39"/>
    </row>
  </sheetData>
  <hyperlinks>
    <hyperlink ref="B10" location="'1.IEA'!A1" display="1. Interest Earning Assets" xr:uid="{1E77EC2B-0F80-41FA-BDB9-CC37395D8A95}"/>
    <hyperlink ref="B11" location="'1.1.Loans'!A1" display="1.2. Loans" xr:uid="{DAB1A87D-7179-45F2-8DA3-446D4EA0EBF3}"/>
    <hyperlink ref="B12" location="'2.Funding'!A1" display="2. Funding" xr:uid="{DB035099-10B9-7043-8560-764D506083B1}"/>
    <hyperlink ref="B14" location="'4.Portfolio Quality'!A1" display="3. Portfolio Quality" xr:uid="{E02A5A88-38B7-B947-A966-B46E345154B2}"/>
    <hyperlink ref="B13" location="'3.Net Interest Income'!A1" display="4. Net Interest Income" xr:uid="{102BE93D-29AF-3043-BDA4-3619C1AA7338}"/>
    <hyperlink ref="B15" location="'5.Non-Financial Income'!A1" display="5. Non Financial Income" xr:uid="{3914D501-E787-2342-8F1F-51CCB017FBEB}"/>
    <hyperlink ref="B16" location="'6.Underwriting Results'!A1" display="6. Underwriting Result" xr:uid="{83E5F34A-B08A-9C4D-A47F-DCC1B6F35FB3}"/>
    <hyperlink ref="B17" location="'7.Operating Expenses'!A1" display="7. Operating Expenses and Efficiency" xr:uid="{B8CA0866-5605-334B-9B77-03C60CABE400}"/>
    <hyperlink ref="B19" location="'9.1.Regulatory Capital BAP'!A1" display="8.1. Regulatory Capital BAP" xr:uid="{B1C50E40-5A26-EE42-921D-A66D9DDC260C}"/>
    <hyperlink ref="B20" location="'9.2.Regulatory Capital BCP'!A1" display="8.2. Regulatory Capital BCP" xr:uid="{AB4E1133-2470-5C43-A625-1AB0EDF87D68}"/>
    <hyperlink ref="B21" location="'9.3.Regulatory Capital Mibanco'!A1" display="8.3. Regulatory Capital Mibanco" xr:uid="{CD4CD7AE-D095-FE43-8955-716DFC56F3F0}"/>
    <hyperlink ref="B22" location="'10. BCP Digital Transformation'!A1" display="10. BCP Digital Transformation" xr:uid="{7DE76241-5535-444D-A552-EA29F6E7B4A1}"/>
    <hyperlink ref="B23" location="'11.Economic Perspectives'!A1" display="10. Economic Perspectives" xr:uid="{C89CE9F6-E1BD-F94C-8CA8-3F57E430495F}"/>
    <hyperlink ref="B24" location="'12.1.Credicorp Consolidated'!A1" display="11.1. BAP BS P&amp;L" xr:uid="{B7351F0A-4B44-5F41-9220-752398B5E401}"/>
    <hyperlink ref="B25" location="'12.2 Credicorp Stand-alone'!A1" display="11.2. BAP Stand-alone" xr:uid="{01908558-109C-2644-B090-0A0A467569DB}"/>
    <hyperlink ref="B26" location="'12.3 BCP Consolidated'!A1" display="11.3. BCP Consolidated" xr:uid="{2F1EF3D2-4CD8-EA43-9947-2153DDAC7B54}"/>
    <hyperlink ref="B27" location="'12.4 BCP Stand-alone'!A1" display="11.4. BCP Stand-alone" xr:uid="{245B0A04-604C-9E48-AF9C-8BE9699568A2}"/>
    <hyperlink ref="B28" location="'12.5 BCP Bolivia'!A1" display="11.5 BCP Bolivia" xr:uid="{BF70EE1F-68F9-8D43-9ACC-9BB5037A230D}"/>
    <hyperlink ref="B29" location="'12.6 Mibanco'!A1" display="11.6. Mibanco" xr:uid="{94E55070-65FC-3E46-ABCA-D21EE6A5FB3A}"/>
    <hyperlink ref="B30" location="'12.7 IB &amp; WM'!A1" display="11.7. Investment Banking and Wealth Management" xr:uid="{07BB721C-CB02-524B-8E88-DE5DF6EA0861}"/>
    <hyperlink ref="B31" location="'12.8 Grupo Pacifico'!A1" display="11.8. Grupo Pacifico" xr:uid="{50F2A42A-BB7B-7C49-BD5D-EDC9BD548C5D}"/>
    <hyperlink ref="B32" location="'12.9 Prima AFP'!A1" display="11.9. Prima AFP" xr:uid="{7FD34698-CF7C-DA41-9F46-3AD3A2DDB158}"/>
    <hyperlink ref="A3" location="Index!A1" display="Back to index" xr:uid="{0599CFCC-25D2-4B66-81CC-5A15CE89A0DF}"/>
    <hyperlink ref="B8" location="'0.1.Contribution BAP'!A1" display="0.1. Contribution BAP" xr:uid="{94C81D16-1F00-AE43-9750-39EF8A69B1E3}"/>
    <hyperlink ref="B9" location="'0.2.ROAE'!A1" display="0.2. ROAE " xr:uid="{4ADB9B22-C319-411B-9667-47409E707B32}"/>
    <hyperlink ref="B7" location="'0. Overview BAP'!A1" display="0. Overview BAP" xr:uid="{1A903390-80D7-40D2-9A9A-589F2F04160F}"/>
    <hyperlink ref="B18" location="'8.Operating Efficiency'!A1" display="8. Operating Efficiency" xr:uid="{8D9DED9C-BE61-46AB-95C4-FAE17C89756B}"/>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1CBF2-F275-4F0A-BA2B-EBFC1D3C7EE3}">
  <sheetPr>
    <tabColor theme="2" tint="-9.9978637043366805E-2"/>
  </sheetPr>
  <dimension ref="A1:I53"/>
  <sheetViews>
    <sheetView showGridLines="0" topLeftCell="A16" zoomScale="60" zoomScaleNormal="60" workbookViewId="0">
      <pane xSplit="1" topLeftCell="B1" activePane="topRight" state="frozen"/>
      <selection pane="topRight" activeCell="E44" sqref="E44"/>
    </sheetView>
  </sheetViews>
  <sheetFormatPr baseColWidth="10" defaultColWidth="11.453125" defaultRowHeight="14.5"/>
  <cols>
    <col min="1" max="1" width="61.54296875" style="39" customWidth="1"/>
    <col min="2" max="2" width="12.54296875" style="39" customWidth="1"/>
    <col min="3" max="3" width="13.26953125" style="39" customWidth="1"/>
    <col min="4" max="4" width="12.54296875" style="39" bestFit="1" customWidth="1"/>
    <col min="5" max="5" width="11.453125" style="39"/>
    <col min="6" max="6" width="9" style="39" bestFit="1" customWidth="1"/>
    <col min="7" max="7" width="15" customWidth="1"/>
    <col min="8" max="8" width="13.81640625" customWidth="1"/>
    <col min="9" max="9" width="16.453125" bestFit="1" customWidth="1"/>
  </cols>
  <sheetData>
    <row r="1" spans="1:9" s="9" customFormat="1" ht="14.5" customHeight="1">
      <c r="A1" s="163" t="s">
        <v>244</v>
      </c>
      <c r="B1" s="1718" t="s">
        <v>28</v>
      </c>
      <c r="C1" s="1719"/>
      <c r="D1" s="1720"/>
      <c r="E1" s="1718" t="s">
        <v>29</v>
      </c>
      <c r="F1" s="1720"/>
      <c r="G1" s="1716" t="s">
        <v>763</v>
      </c>
      <c r="H1" s="1724"/>
      <c r="I1" s="1716" t="s">
        <v>29</v>
      </c>
    </row>
    <row r="2" spans="1:9" s="9" customFormat="1" ht="14">
      <c r="A2" s="140" t="s">
        <v>31</v>
      </c>
      <c r="B2" s="1721"/>
      <c r="C2" s="1722"/>
      <c r="D2" s="1723"/>
      <c r="E2" s="1721"/>
      <c r="F2" s="1723"/>
      <c r="G2" s="1716"/>
      <c r="H2" s="1724"/>
      <c r="I2" s="1716"/>
    </row>
    <row r="3" spans="1:9" s="16" customFormat="1" ht="14">
      <c r="A3" s="60" t="s">
        <v>32</v>
      </c>
      <c r="B3" s="149" t="s">
        <v>721</v>
      </c>
      <c r="C3" s="150" t="s">
        <v>33</v>
      </c>
      <c r="D3" s="150" t="s">
        <v>722</v>
      </c>
      <c r="E3" s="152" t="s">
        <v>34</v>
      </c>
      <c r="F3" s="153" t="s">
        <v>35</v>
      </c>
      <c r="G3" s="587">
        <v>2020</v>
      </c>
      <c r="H3" s="1514">
        <v>2021</v>
      </c>
      <c r="I3" s="637" t="s">
        <v>723</v>
      </c>
    </row>
    <row r="4" spans="1:9" s="8" customFormat="1" ht="14">
      <c r="A4" s="177" t="s">
        <v>245</v>
      </c>
      <c r="B4" s="447">
        <v>873156</v>
      </c>
      <c r="C4" s="540">
        <v>876391</v>
      </c>
      <c r="D4" s="462">
        <v>924161</v>
      </c>
      <c r="E4" s="394">
        <v>5.4507634149597584E-2</v>
      </c>
      <c r="F4" s="388">
        <v>5.8414533027316917E-2</v>
      </c>
      <c r="G4" s="447">
        <v>2912778</v>
      </c>
      <c r="H4" s="462">
        <v>3493734</v>
      </c>
      <c r="I4" s="589">
        <v>0.19945083353417248</v>
      </c>
    </row>
    <row r="5" spans="1:9">
      <c r="A5" s="304" t="s">
        <v>246</v>
      </c>
      <c r="B5" s="447">
        <v>151464</v>
      </c>
      <c r="C5" s="540">
        <v>238886</v>
      </c>
      <c r="D5" s="462">
        <v>269354</v>
      </c>
      <c r="E5" s="394">
        <v>0.12754200748474176</v>
      </c>
      <c r="F5" s="388">
        <v>0.77833676649236772</v>
      </c>
      <c r="G5" s="447">
        <v>622783</v>
      </c>
      <c r="H5" s="462">
        <v>920797</v>
      </c>
      <c r="I5" s="511">
        <v>0.47851980545390616</v>
      </c>
    </row>
    <row r="6" spans="1:9">
      <c r="A6" s="304" t="s">
        <v>247</v>
      </c>
      <c r="B6" s="447">
        <v>162523</v>
      </c>
      <c r="C6" s="540">
        <v>5739</v>
      </c>
      <c r="D6" s="462">
        <v>2550</v>
      </c>
      <c r="E6" s="394">
        <v>-0.55567171981181396</v>
      </c>
      <c r="F6" s="388">
        <v>-0.98430991305845938</v>
      </c>
      <c r="G6" s="447">
        <v>458410</v>
      </c>
      <c r="H6" s="462">
        <v>-45371</v>
      </c>
      <c r="I6" s="511">
        <v>-1.0989747169564363</v>
      </c>
    </row>
    <row r="7" spans="1:9" ht="17">
      <c r="A7" s="40" t="s">
        <v>248</v>
      </c>
      <c r="B7" s="447">
        <v>19296</v>
      </c>
      <c r="C7" s="540">
        <v>19090</v>
      </c>
      <c r="D7" s="462">
        <v>13224</v>
      </c>
      <c r="E7" s="394">
        <v>-0.30728129910948143</v>
      </c>
      <c r="F7" s="388">
        <v>-0.31467661691542292</v>
      </c>
      <c r="G7" s="447">
        <v>64672</v>
      </c>
      <c r="H7" s="462">
        <v>74021</v>
      </c>
      <c r="I7" s="511">
        <v>0.14456024245423049</v>
      </c>
    </row>
    <row r="8" spans="1:9">
      <c r="A8" s="304" t="s">
        <v>249</v>
      </c>
      <c r="B8" s="447">
        <v>18298</v>
      </c>
      <c r="C8" s="540">
        <v>43086</v>
      </c>
      <c r="D8" s="462">
        <v>27049</v>
      </c>
      <c r="E8" s="394">
        <v>-0.37220907023162975</v>
      </c>
      <c r="F8" s="388" t="s">
        <v>41</v>
      </c>
      <c r="G8" s="447">
        <v>40789</v>
      </c>
      <c r="H8" s="462">
        <v>185271</v>
      </c>
      <c r="I8" s="511">
        <v>3.5421804898379463</v>
      </c>
    </row>
    <row r="9" spans="1:9" ht="16.5">
      <c r="A9" s="304" t="s">
        <v>250</v>
      </c>
      <c r="B9" s="447">
        <v>10278</v>
      </c>
      <c r="C9" s="540">
        <v>3233</v>
      </c>
      <c r="D9" s="462">
        <v>-8923</v>
      </c>
      <c r="E9" s="394">
        <v>-3.7599752551809464</v>
      </c>
      <c r="F9" s="388">
        <v>-1.8681650126483751</v>
      </c>
      <c r="G9" s="447">
        <v>19804</v>
      </c>
      <c r="H9" s="462">
        <v>34698</v>
      </c>
      <c r="I9" s="511">
        <v>0.75207028883053928</v>
      </c>
    </row>
    <row r="10" spans="1:9" s="3" customFormat="1" ht="15" thickBot="1">
      <c r="A10" s="304" t="s">
        <v>251</v>
      </c>
      <c r="B10" s="447">
        <v>94518</v>
      </c>
      <c r="C10" s="540">
        <v>52258</v>
      </c>
      <c r="D10" s="462">
        <v>74544</v>
      </c>
      <c r="E10" s="394">
        <v>0.42646102032224742</v>
      </c>
      <c r="F10" s="388">
        <v>-0.21132482701707611</v>
      </c>
      <c r="G10" s="447">
        <v>286981</v>
      </c>
      <c r="H10" s="462">
        <v>263716</v>
      </c>
      <c r="I10" s="511">
        <v>-8.1068084646718774E-2</v>
      </c>
    </row>
    <row r="11" spans="1:9" s="14" customFormat="1" ht="15" thickBot="1">
      <c r="A11" s="144" t="s">
        <v>252</v>
      </c>
      <c r="B11" s="590">
        <v>1329533</v>
      </c>
      <c r="C11" s="1324">
        <v>1238683</v>
      </c>
      <c r="D11" s="573">
        <v>1301959</v>
      </c>
      <c r="E11" s="1341">
        <v>5.1083287653095999E-2</v>
      </c>
      <c r="F11" s="1342">
        <v>-2.0739613082187525E-2</v>
      </c>
      <c r="G11" s="590">
        <v>4406217</v>
      </c>
      <c r="H11" s="573">
        <v>4926866</v>
      </c>
      <c r="I11" s="591">
        <v>0.11816236013795955</v>
      </c>
    </row>
    <row r="12" spans="1:9">
      <c r="A12" s="162"/>
      <c r="B12" s="298"/>
      <c r="C12" s="298"/>
      <c r="D12" s="298"/>
      <c r="E12" s="178"/>
      <c r="F12" s="178"/>
    </row>
    <row r="13" spans="1:9">
      <c r="A13" s="162" t="s">
        <v>253</v>
      </c>
      <c r="B13" s="162"/>
      <c r="C13" s="162"/>
      <c r="D13" s="1486"/>
      <c r="E13" s="162"/>
      <c r="F13" s="162"/>
    </row>
    <row r="14" spans="1:9">
      <c r="A14" s="39" t="s">
        <v>254</v>
      </c>
    </row>
    <row r="15" spans="1:9" s="3" customFormat="1" ht="15" thickBot="1">
      <c r="A15" s="77"/>
      <c r="B15" s="77"/>
      <c r="C15" s="77"/>
      <c r="D15" s="77"/>
      <c r="E15" s="77"/>
      <c r="F15" s="77"/>
    </row>
    <row r="16" spans="1:9" s="13" customFormat="1">
      <c r="A16" s="179" t="s">
        <v>255</v>
      </c>
      <c r="B16" s="1718" t="s">
        <v>28</v>
      </c>
      <c r="C16" s="1719"/>
      <c r="D16" s="1720"/>
      <c r="E16" s="1718" t="s">
        <v>29</v>
      </c>
      <c r="F16" s="1720"/>
      <c r="G16" s="1716" t="s">
        <v>763</v>
      </c>
      <c r="H16" s="1724"/>
      <c r="I16" s="1716" t="s">
        <v>29</v>
      </c>
    </row>
    <row r="17" spans="1:9" s="13" customFormat="1">
      <c r="A17" s="179"/>
      <c r="B17" s="1721"/>
      <c r="C17" s="1722"/>
      <c r="D17" s="1723"/>
      <c r="E17" s="1721"/>
      <c r="F17" s="1723"/>
      <c r="G17" s="1716"/>
      <c r="H17" s="1724"/>
      <c r="I17" s="1716"/>
    </row>
    <row r="18" spans="1:9" s="15" customFormat="1">
      <c r="A18" s="60" t="s">
        <v>32</v>
      </c>
      <c r="B18" s="149" t="s">
        <v>721</v>
      </c>
      <c r="C18" s="150" t="s">
        <v>33</v>
      </c>
      <c r="D18" s="150" t="s">
        <v>722</v>
      </c>
      <c r="E18" s="152" t="s">
        <v>34</v>
      </c>
      <c r="F18" s="153" t="s">
        <v>35</v>
      </c>
      <c r="G18" s="587">
        <v>2020</v>
      </c>
      <c r="H18" s="1514">
        <v>2021</v>
      </c>
      <c r="I18" s="637" t="s">
        <v>723</v>
      </c>
    </row>
    <row r="19" spans="1:9">
      <c r="A19" s="180" t="s">
        <v>256</v>
      </c>
      <c r="B19" s="447">
        <v>9416</v>
      </c>
      <c r="C19" s="540">
        <v>8800</v>
      </c>
      <c r="D19" s="462">
        <v>12994</v>
      </c>
      <c r="E19" s="1303">
        <v>0.47659090909090907</v>
      </c>
      <c r="F19" s="1343">
        <v>0.37999150382327951</v>
      </c>
      <c r="G19" s="1194">
        <v>43408</v>
      </c>
      <c r="H19" s="1207">
        <v>45171</v>
      </c>
      <c r="I19" s="593">
        <v>4.0614633247327614E-2</v>
      </c>
    </row>
    <row r="20" spans="1:9" s="3" customFormat="1" ht="15" thickBot="1">
      <c r="A20" s="181" t="s">
        <v>257</v>
      </c>
      <c r="B20" s="1209">
        <v>-10566</v>
      </c>
      <c r="C20" s="1106">
        <v>-8879</v>
      </c>
      <c r="D20" s="816">
        <v>-10426</v>
      </c>
      <c r="E20" s="1344">
        <v>0.17423133235724753</v>
      </c>
      <c r="F20" s="1345">
        <v>-1.3250047321597624E-2</v>
      </c>
      <c r="G20" s="1209">
        <v>-34940</v>
      </c>
      <c r="H20" s="816">
        <v>-33211</v>
      </c>
      <c r="I20" s="595">
        <v>-4.9484831139095631E-2</v>
      </c>
    </row>
    <row r="21" spans="1:9" s="14" customFormat="1" ht="15" thickBot="1">
      <c r="A21" s="182" t="s">
        <v>258</v>
      </c>
      <c r="B21" s="470">
        <v>-1150</v>
      </c>
      <c r="C21" s="1188">
        <v>-79</v>
      </c>
      <c r="D21" s="1189">
        <v>2568</v>
      </c>
      <c r="E21" s="1310" t="s">
        <v>41</v>
      </c>
      <c r="F21" s="1311" t="s">
        <v>41</v>
      </c>
      <c r="G21" s="470">
        <v>8468</v>
      </c>
      <c r="H21" s="1189">
        <v>11960</v>
      </c>
      <c r="I21" s="598">
        <v>0.41237600377893235</v>
      </c>
    </row>
    <row r="23" spans="1:9" s="3" customFormat="1" ht="15" thickBot="1">
      <c r="A23" s="77"/>
      <c r="B23" s="77"/>
      <c r="C23" s="77"/>
      <c r="D23" s="77"/>
      <c r="E23" s="77"/>
      <c r="F23" s="77"/>
    </row>
    <row r="24" spans="1:9" s="13" customFormat="1">
      <c r="A24" s="183" t="s">
        <v>259</v>
      </c>
      <c r="B24" s="1718" t="s">
        <v>28</v>
      </c>
      <c r="C24" s="1719"/>
      <c r="D24" s="1720"/>
      <c r="E24" s="1718" t="s">
        <v>29</v>
      </c>
      <c r="F24" s="1720"/>
      <c r="G24" s="1716" t="s">
        <v>763</v>
      </c>
      <c r="H24" s="1724"/>
      <c r="I24" s="1716" t="s">
        <v>29</v>
      </c>
    </row>
    <row r="25" spans="1:9" s="13" customFormat="1">
      <c r="A25" s="184" t="s">
        <v>31</v>
      </c>
      <c r="B25" s="1721"/>
      <c r="C25" s="1722"/>
      <c r="D25" s="1723"/>
      <c r="E25" s="1721"/>
      <c r="F25" s="1723"/>
      <c r="G25" s="1716"/>
      <c r="H25" s="1724"/>
      <c r="I25" s="1716"/>
    </row>
    <row r="26" spans="1:9" s="15" customFormat="1">
      <c r="A26" s="60" t="s">
        <v>32</v>
      </c>
      <c r="B26" s="149" t="s">
        <v>721</v>
      </c>
      <c r="C26" s="150" t="s">
        <v>33</v>
      </c>
      <c r="D26" s="150" t="s">
        <v>722</v>
      </c>
      <c r="E26" s="152" t="s">
        <v>34</v>
      </c>
      <c r="F26" s="153" t="s">
        <v>35</v>
      </c>
      <c r="G26" s="587">
        <v>2020</v>
      </c>
      <c r="H26" s="1514">
        <v>2021</v>
      </c>
      <c r="I26" s="637" t="s">
        <v>723</v>
      </c>
    </row>
    <row r="27" spans="1:9" ht="16.5">
      <c r="A27" s="108" t="s">
        <v>260</v>
      </c>
      <c r="B27" s="458">
        <v>184633.63287999999</v>
      </c>
      <c r="C27" s="448">
        <v>211283.71407999995</v>
      </c>
      <c r="D27" s="449">
        <v>232862.82358999999</v>
      </c>
      <c r="E27" s="554">
        <v>0.10213333102346622</v>
      </c>
      <c r="F27" s="479">
        <v>0.26121562988118141</v>
      </c>
      <c r="G27" s="1346">
        <v>630881.06501999975</v>
      </c>
      <c r="H27" s="1347">
        <v>805393.90309999988</v>
      </c>
      <c r="I27" s="1348">
        <v>0.27661765070484057</v>
      </c>
    </row>
    <row r="28" spans="1:9" ht="16.5">
      <c r="A28" s="93" t="s">
        <v>261</v>
      </c>
      <c r="B28" s="458">
        <v>65867.10759</v>
      </c>
      <c r="C28" s="448">
        <v>44556.739790000014</v>
      </c>
      <c r="D28" s="449">
        <v>59773.828950000003</v>
      </c>
      <c r="E28" s="541">
        <v>0.34152160215759775</v>
      </c>
      <c r="F28" s="450">
        <v>-9.2508671823401611E-2</v>
      </c>
      <c r="G28" s="458">
        <v>190689.29055999996</v>
      </c>
      <c r="H28" s="449">
        <v>214568.03677999999</v>
      </c>
      <c r="I28" s="1349">
        <v>0.12522332087908539</v>
      </c>
    </row>
    <row r="29" spans="1:9">
      <c r="A29" s="93" t="s">
        <v>262</v>
      </c>
      <c r="B29" s="458">
        <v>83450.545879999991</v>
      </c>
      <c r="C29" s="448">
        <v>108981.06800999997</v>
      </c>
      <c r="D29" s="449">
        <v>103389.18825000001</v>
      </c>
      <c r="E29" s="541">
        <v>-5.1310561202124183E-2</v>
      </c>
      <c r="F29" s="450">
        <v>0.23892764462764982</v>
      </c>
      <c r="G29" s="458">
        <v>248397.97588999989</v>
      </c>
      <c r="H29" s="449">
        <v>395792.03581999999</v>
      </c>
      <c r="I29" s="1349">
        <v>0.59337866744643608</v>
      </c>
    </row>
    <row r="30" spans="1:9" ht="16.5">
      <c r="A30" s="93" t="s">
        <v>263</v>
      </c>
      <c r="B30" s="447">
        <v>26463.261119999999</v>
      </c>
      <c r="C30" s="540">
        <v>17924.747589999995</v>
      </c>
      <c r="D30" s="462">
        <v>27463.579329999997</v>
      </c>
      <c r="E30" s="1197">
        <v>0.53215989190952984</v>
      </c>
      <c r="F30" s="1198">
        <v>3.78002622376723E-2</v>
      </c>
      <c r="G30" s="447">
        <v>95310.07988999995</v>
      </c>
      <c r="H30" s="462">
        <v>97267.664640000003</v>
      </c>
      <c r="I30" s="616">
        <v>2.0539115613577907E-2</v>
      </c>
    </row>
    <row r="31" spans="1:9" ht="16.5">
      <c r="A31" s="93" t="s">
        <v>264</v>
      </c>
      <c r="B31" s="447">
        <v>24343.252829999998</v>
      </c>
      <c r="C31" s="540">
        <v>7441.0244399999992</v>
      </c>
      <c r="D31" s="462">
        <v>17570.090239999998</v>
      </c>
      <c r="E31" s="1197">
        <v>1.3612461404575091</v>
      </c>
      <c r="F31" s="1198">
        <v>-0.27823572458866008</v>
      </c>
      <c r="G31" s="447">
        <v>69762.42068999997</v>
      </c>
      <c r="H31" s="462">
        <v>56367.260009999998</v>
      </c>
      <c r="I31" s="616">
        <v>-0.19201112214158145</v>
      </c>
    </row>
    <row r="32" spans="1:9" ht="16.5">
      <c r="A32" s="93" t="s">
        <v>265</v>
      </c>
      <c r="B32" s="447">
        <v>26111.907150000003</v>
      </c>
      <c r="C32" s="540">
        <v>28713.396460000007</v>
      </c>
      <c r="D32" s="462">
        <v>28551.4215</v>
      </c>
      <c r="E32" s="1197">
        <v>-5.6410937043149811E-3</v>
      </c>
      <c r="F32" s="1198">
        <v>9.3425360927725132E-2</v>
      </c>
      <c r="G32" s="447">
        <v>98028.002080000006</v>
      </c>
      <c r="H32" s="462">
        <v>111350.98799000001</v>
      </c>
      <c r="I32" s="616">
        <v>0.13591000150270527</v>
      </c>
    </row>
    <row r="33" spans="1:9" ht="16.5">
      <c r="A33" s="93" t="s">
        <v>266</v>
      </c>
      <c r="B33" s="447">
        <v>11066.285500000002</v>
      </c>
      <c r="C33" s="540">
        <v>7276.8378300000013</v>
      </c>
      <c r="D33" s="462">
        <v>8493.8427599999995</v>
      </c>
      <c r="E33" s="1197">
        <v>0.16724365149140574</v>
      </c>
      <c r="F33" s="1198">
        <v>-0.2324576516664062</v>
      </c>
      <c r="G33" s="447">
        <v>33682.801320000013</v>
      </c>
      <c r="H33" s="462">
        <v>32906.739889999997</v>
      </c>
      <c r="I33" s="616">
        <v>-2.3040287612277943E-2</v>
      </c>
    </row>
    <row r="34" spans="1:9" ht="16.5">
      <c r="A34" s="93" t="s">
        <v>267</v>
      </c>
      <c r="B34" s="458">
        <v>53824.638799999986</v>
      </c>
      <c r="C34" s="448">
        <v>65919.318060000005</v>
      </c>
      <c r="D34" s="449">
        <v>62521.084219999997</v>
      </c>
      <c r="E34" s="541">
        <v>-5.1551410724651636E-2</v>
      </c>
      <c r="F34" s="450">
        <v>0.16156997267206963</v>
      </c>
      <c r="G34" s="458">
        <v>201578.6811299999</v>
      </c>
      <c r="H34" s="449">
        <v>248896.67237000004</v>
      </c>
      <c r="I34" s="1349">
        <v>0.23473708119701575</v>
      </c>
    </row>
    <row r="35" spans="1:9" ht="16.5">
      <c r="A35" s="93" t="s">
        <v>268</v>
      </c>
      <c r="B35" s="458">
        <v>106077.73429000011</v>
      </c>
      <c r="C35" s="448">
        <v>117185.28179000001</v>
      </c>
      <c r="D35" s="449">
        <v>119246.29863999999</v>
      </c>
      <c r="E35" s="541">
        <v>1.7587676698967991E-2</v>
      </c>
      <c r="F35" s="450">
        <v>0.12414070151610779</v>
      </c>
      <c r="G35" s="458">
        <v>389521.16656000004</v>
      </c>
      <c r="H35" s="449">
        <v>451484.79124999995</v>
      </c>
      <c r="I35" s="1349">
        <v>0.15907639946045227</v>
      </c>
    </row>
    <row r="36" spans="1:9" ht="16.5">
      <c r="A36" s="93" t="s">
        <v>269</v>
      </c>
      <c r="B36" s="458">
        <v>17628.05861</v>
      </c>
      <c r="C36" s="448">
        <v>16503.91</v>
      </c>
      <c r="D36" s="449">
        <v>20036.125909999999</v>
      </c>
      <c r="E36" s="541">
        <v>0.2140229745557265</v>
      </c>
      <c r="F36" s="450">
        <v>0.13660422586943044</v>
      </c>
      <c r="G36" s="458">
        <v>62680.472089999967</v>
      </c>
      <c r="H36" s="449">
        <v>68697.967629999999</v>
      </c>
      <c r="I36" s="1349">
        <v>9.6002715668123795E-2</v>
      </c>
    </row>
    <row r="37" spans="1:9" ht="16.5">
      <c r="A37" s="93" t="s">
        <v>270</v>
      </c>
      <c r="B37" s="458">
        <v>14774.559160000004</v>
      </c>
      <c r="C37" s="448">
        <v>18497.068429999999</v>
      </c>
      <c r="D37" s="449">
        <v>15503.036899999999</v>
      </c>
      <c r="E37" s="541">
        <v>-0.16186519184543025</v>
      </c>
      <c r="F37" s="450">
        <v>4.9306225120560265E-2</v>
      </c>
      <c r="G37" s="458">
        <v>48389.810809999988</v>
      </c>
      <c r="H37" s="449">
        <v>67095.860650000002</v>
      </c>
      <c r="I37" s="1349">
        <v>0.38657001395290269</v>
      </c>
    </row>
    <row r="38" spans="1:9" ht="16.5">
      <c r="A38" s="93" t="s">
        <v>271</v>
      </c>
      <c r="B38" s="458">
        <v>14135.863720000003</v>
      </c>
      <c r="C38" s="448">
        <v>9165.0629599999993</v>
      </c>
      <c r="D38" s="449">
        <v>11901.98681</v>
      </c>
      <c r="E38" s="541">
        <v>0.29862575543070813</v>
      </c>
      <c r="F38" s="450">
        <v>-0.15802903552610104</v>
      </c>
      <c r="G38" s="458">
        <v>56122.234379999994</v>
      </c>
      <c r="H38" s="449">
        <v>47661.484979999994</v>
      </c>
      <c r="I38" s="1349">
        <v>-0.15075574758326293</v>
      </c>
    </row>
    <row r="39" spans="1:9">
      <c r="A39" s="93" t="s">
        <v>151</v>
      </c>
      <c r="B39" s="458">
        <v>57139.742909999994</v>
      </c>
      <c r="C39" s="448">
        <v>18582.940930000001</v>
      </c>
      <c r="D39" s="449">
        <v>29776.051449999999</v>
      </c>
      <c r="E39" s="541">
        <v>0.6023325673887292</v>
      </c>
      <c r="F39" s="450">
        <v>-0.47889069965015696</v>
      </c>
      <c r="G39" s="458">
        <v>84950.857959999994</v>
      </c>
      <c r="H39" s="449">
        <v>76732.333270000003</v>
      </c>
      <c r="I39" s="1349">
        <v>-9.6744457764861735E-2</v>
      </c>
    </row>
    <row r="40" spans="1:9">
      <c r="A40" s="93" t="s">
        <v>272</v>
      </c>
      <c r="B40" s="458">
        <v>27886.353952722799</v>
      </c>
      <c r="C40" s="448">
        <v>30494.087519056699</v>
      </c>
      <c r="D40" s="449">
        <v>26852.180043762703</v>
      </c>
      <c r="E40" s="541">
        <v>-0.11942995418433344</v>
      </c>
      <c r="F40" s="450">
        <v>-3.7085303826860483E-2</v>
      </c>
      <c r="G40" s="458">
        <v>98169.429565743689</v>
      </c>
      <c r="H40" s="449">
        <v>122436.84349560019</v>
      </c>
      <c r="I40" s="1349">
        <v>0.24719929653461725</v>
      </c>
    </row>
    <row r="41" spans="1:9" ht="16.5">
      <c r="A41" s="93" t="s">
        <v>273</v>
      </c>
      <c r="B41" s="458">
        <v>6101</v>
      </c>
      <c r="C41" s="448">
        <v>24545</v>
      </c>
      <c r="D41" s="449">
        <v>27643</v>
      </c>
      <c r="E41" s="541">
        <v>0.12621715216948459</v>
      </c>
      <c r="F41" s="450">
        <v>3.5308965743320764</v>
      </c>
      <c r="G41" s="447">
        <v>31309</v>
      </c>
      <c r="H41" s="462">
        <v>85636</v>
      </c>
      <c r="I41" s="1349">
        <v>1.7351879651218498</v>
      </c>
    </row>
    <row r="42" spans="1:9" s="3" customFormat="1" ht="17" thickBot="1">
      <c r="A42" s="93" t="s">
        <v>274</v>
      </c>
      <c r="B42" s="1350">
        <v>7860.6440420116014</v>
      </c>
      <c r="C42" s="1227">
        <v>16150.041869999995</v>
      </c>
      <c r="D42" s="1351">
        <v>12168.787549999999</v>
      </c>
      <c r="E42" s="541">
        <v>-0.24651665624443342</v>
      </c>
      <c r="F42" s="450">
        <v>0.54806495307042424</v>
      </c>
      <c r="G42" s="1350">
        <v>36258.603089679316</v>
      </c>
      <c r="H42" s="1351">
        <v>43921.143596645896</v>
      </c>
      <c r="I42" s="1340">
        <v>0.21133027348060329</v>
      </c>
    </row>
    <row r="43" spans="1:9" s="14" customFormat="1" ht="15" thickBot="1">
      <c r="A43" s="185" t="s">
        <v>275</v>
      </c>
      <c r="B43" s="487">
        <v>727364.58843473438</v>
      </c>
      <c r="C43" s="471">
        <v>743220.23975905671</v>
      </c>
      <c r="D43" s="472">
        <v>803753.32614376245</v>
      </c>
      <c r="E43" s="1352">
        <v>8.1447037024085622E-2</v>
      </c>
      <c r="F43" s="1353">
        <v>0.10502124921068012</v>
      </c>
      <c r="G43" s="1171">
        <v>2375731.8910354227</v>
      </c>
      <c r="H43" s="1354">
        <v>2926209.7254722463</v>
      </c>
      <c r="I43" s="1355">
        <v>0.23170873637467015</v>
      </c>
    </row>
    <row r="44" spans="1:9">
      <c r="A44" s="820"/>
      <c r="B44" s="821"/>
      <c r="C44" s="821"/>
      <c r="D44" s="821"/>
      <c r="E44" s="822"/>
      <c r="F44" s="822"/>
      <c r="G44" s="823"/>
      <c r="H44" s="823"/>
      <c r="I44" s="824"/>
    </row>
    <row r="45" spans="1:9">
      <c r="A45" s="1746" t="s">
        <v>276</v>
      </c>
      <c r="B45" s="1746"/>
      <c r="C45" s="1746"/>
      <c r="D45" s="1746"/>
      <c r="E45" s="1746"/>
      <c r="F45" s="1746"/>
    </row>
    <row r="46" spans="1:9">
      <c r="A46" s="1746" t="s">
        <v>277</v>
      </c>
      <c r="B46" s="1746"/>
      <c r="C46" s="1746"/>
      <c r="D46" s="1746"/>
      <c r="E46" s="1746"/>
      <c r="F46" s="1746"/>
    </row>
    <row r="47" spans="1:9">
      <c r="A47" s="1746" t="s">
        <v>278</v>
      </c>
      <c r="B47" s="1746"/>
      <c r="C47" s="1746"/>
      <c r="D47" s="1746"/>
      <c r="E47" s="1746"/>
      <c r="F47" s="1746"/>
    </row>
    <row r="48" spans="1:9">
      <c r="A48" s="1746" t="s">
        <v>279</v>
      </c>
      <c r="B48" s="1746"/>
      <c r="C48" s="1746"/>
      <c r="D48" s="1746"/>
      <c r="E48" s="1746"/>
      <c r="F48" s="1746"/>
    </row>
    <row r="49" spans="1:6">
      <c r="A49" s="1746" t="s">
        <v>280</v>
      </c>
      <c r="B49" s="1746"/>
      <c r="C49" s="1746"/>
      <c r="D49" s="1746"/>
      <c r="E49" s="1746"/>
      <c r="F49" s="1746"/>
    </row>
    <row r="50" spans="1:6">
      <c r="A50" s="1746" t="s">
        <v>281</v>
      </c>
      <c r="B50" s="1746"/>
      <c r="C50" s="1746"/>
      <c r="D50" s="1746"/>
      <c r="E50" s="1746"/>
      <c r="F50" s="1746"/>
    </row>
    <row r="52" spans="1:6">
      <c r="A52" s="1746"/>
      <c r="B52" s="1746"/>
      <c r="C52" s="1746"/>
      <c r="D52" s="1746"/>
      <c r="E52" s="1746"/>
      <c r="F52" s="1746"/>
    </row>
    <row r="53" spans="1:6">
      <c r="A53" s="1747"/>
      <c r="B53" s="1747"/>
      <c r="C53" s="1747"/>
      <c r="D53" s="1747"/>
      <c r="E53" s="1747"/>
      <c r="F53" s="1747"/>
    </row>
  </sheetData>
  <mergeCells count="20">
    <mergeCell ref="A45:F45"/>
    <mergeCell ref="A53:F53"/>
    <mergeCell ref="A46:F46"/>
    <mergeCell ref="A47:F47"/>
    <mergeCell ref="A48:F48"/>
    <mergeCell ref="A49:F49"/>
    <mergeCell ref="A50:F50"/>
    <mergeCell ref="A52:F52"/>
    <mergeCell ref="I24:I25"/>
    <mergeCell ref="I1:I2"/>
    <mergeCell ref="G1:H2"/>
    <mergeCell ref="E1:F2"/>
    <mergeCell ref="B1:D2"/>
    <mergeCell ref="B16:D17"/>
    <mergeCell ref="E16:F17"/>
    <mergeCell ref="G16:H17"/>
    <mergeCell ref="I16:I17"/>
    <mergeCell ref="B24:D25"/>
    <mergeCell ref="E24:F25"/>
    <mergeCell ref="G24:H25"/>
  </mergeCells>
  <hyperlinks>
    <hyperlink ref="A3" location="Index!A1" display="Back to index" xr:uid="{B963EFA4-2EAF-4307-AF00-5C4C74B515A2}"/>
    <hyperlink ref="A18" location="Index!A1" display="Back to index" xr:uid="{F1CFF6F6-8B3C-4481-AD90-F70F514DD028}"/>
    <hyperlink ref="A26" location="Index!A1" display="Back to index" xr:uid="{353C2B25-BBBD-4E05-A524-A9D53FE0CB72}"/>
  </hyperlinks>
  <pageMargins left="0.7" right="0.7" top="0.75" bottom="0.75" header="0.3" footer="0.3"/>
  <pageSetup paperSize="9" orientation="portrait" horizontalDpi="360"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306A4-93A7-4312-93EB-63BF9954AE44}">
  <sheetPr>
    <tabColor theme="2" tint="-9.9978637043366805E-2"/>
  </sheetPr>
  <dimension ref="A1:I22"/>
  <sheetViews>
    <sheetView showGridLines="0" zoomScale="60" zoomScaleNormal="60" workbookViewId="0">
      <pane xSplit="1" topLeftCell="B1" activePane="topRight" state="frozen"/>
      <selection pane="topRight" activeCell="E18" sqref="E18"/>
    </sheetView>
  </sheetViews>
  <sheetFormatPr baseColWidth="10" defaultColWidth="11.453125" defaultRowHeight="14.5"/>
  <cols>
    <col min="1" max="1" width="42.453125" style="39" customWidth="1"/>
    <col min="2" max="2" width="12.453125" style="39" customWidth="1"/>
    <col min="3" max="3" width="12.54296875" style="39" customWidth="1"/>
    <col min="4" max="4" width="12.54296875" style="39" bestFit="1" customWidth="1"/>
    <col min="5" max="6" width="11.453125" style="39"/>
    <col min="7" max="7" width="12.54296875" bestFit="1" customWidth="1"/>
    <col min="8" max="8" width="14.26953125" customWidth="1"/>
    <col min="9" max="9" width="16.453125" bestFit="1" customWidth="1"/>
  </cols>
  <sheetData>
    <row r="1" spans="1:9" s="7" customFormat="1" ht="16">
      <c r="A1" s="186" t="s">
        <v>282</v>
      </c>
      <c r="B1" s="1727" t="s">
        <v>28</v>
      </c>
      <c r="C1" s="1752"/>
      <c r="D1" s="1750"/>
      <c r="E1" s="1727" t="s">
        <v>29</v>
      </c>
      <c r="F1" s="1750"/>
      <c r="G1" s="1748" t="s">
        <v>763</v>
      </c>
      <c r="H1" s="1749"/>
      <c r="I1" s="1748" t="s">
        <v>29</v>
      </c>
    </row>
    <row r="2" spans="1:9" s="7" customFormat="1" ht="14">
      <c r="A2" s="59" t="s">
        <v>31</v>
      </c>
      <c r="B2" s="1726"/>
      <c r="C2" s="1753"/>
      <c r="D2" s="1751"/>
      <c r="E2" s="1726"/>
      <c r="F2" s="1751"/>
      <c r="G2" s="1748"/>
      <c r="H2" s="1749"/>
      <c r="I2" s="1748"/>
    </row>
    <row r="3" spans="1:9" s="11" customFormat="1" ht="14">
      <c r="A3" s="60" t="s">
        <v>32</v>
      </c>
      <c r="B3" s="149" t="s">
        <v>721</v>
      </c>
      <c r="C3" s="150" t="s">
        <v>33</v>
      </c>
      <c r="D3" s="150" t="s">
        <v>722</v>
      </c>
      <c r="E3" s="152" t="s">
        <v>34</v>
      </c>
      <c r="F3" s="153" t="s">
        <v>35</v>
      </c>
      <c r="G3" s="587">
        <v>2020</v>
      </c>
      <c r="H3" s="1514">
        <v>2021</v>
      </c>
      <c r="I3" s="637" t="s">
        <v>723</v>
      </c>
    </row>
    <row r="4" spans="1:9" s="8" customFormat="1" ht="14">
      <c r="A4" s="187" t="s">
        <v>283</v>
      </c>
      <c r="B4" s="1356">
        <v>652670</v>
      </c>
      <c r="C4" s="1357">
        <v>675571</v>
      </c>
      <c r="D4" s="1358">
        <v>712087</v>
      </c>
      <c r="E4" s="602">
        <v>5.4052053744165995E-2</v>
      </c>
      <c r="F4" s="1359">
        <v>9.1036817993779495E-2</v>
      </c>
      <c r="G4" s="600">
        <v>2428060</v>
      </c>
      <c r="H4" s="601">
        <v>2671530</v>
      </c>
      <c r="I4" s="602">
        <v>0.1002734693541345</v>
      </c>
    </row>
    <row r="5" spans="1:9">
      <c r="A5" s="188" t="s">
        <v>284</v>
      </c>
      <c r="B5" s="1360">
        <v>-492737</v>
      </c>
      <c r="C5" s="1361">
        <v>-517951</v>
      </c>
      <c r="D5" s="1361">
        <v>-509278</v>
      </c>
      <c r="E5" s="605">
        <v>-1.6744827213385105E-2</v>
      </c>
      <c r="F5" s="1362">
        <v>3.3569632481425193E-2</v>
      </c>
      <c r="G5" s="603">
        <v>-1708113</v>
      </c>
      <c r="H5" s="604">
        <v>-2341917</v>
      </c>
      <c r="I5" s="605">
        <v>0.37105507656694847</v>
      </c>
    </row>
    <row r="6" spans="1:9" s="3" customFormat="1">
      <c r="A6" s="189" t="s">
        <v>285</v>
      </c>
      <c r="B6" s="1360">
        <v>-75066</v>
      </c>
      <c r="C6" s="1361">
        <v>-87416</v>
      </c>
      <c r="D6" s="1361">
        <v>-75152</v>
      </c>
      <c r="E6" s="605">
        <v>-0.14029468289557978</v>
      </c>
      <c r="F6" s="1362">
        <v>1.1456584871978315E-3</v>
      </c>
      <c r="G6" s="606">
        <v>-361814</v>
      </c>
      <c r="H6" s="607">
        <v>-333334</v>
      </c>
      <c r="I6" s="605">
        <v>-7.8714477604514999E-2</v>
      </c>
    </row>
    <row r="7" spans="1:9" s="14" customFormat="1" ht="15" thickBot="1">
      <c r="A7" s="190" t="s">
        <v>286</v>
      </c>
      <c r="B7" s="1363">
        <v>84867</v>
      </c>
      <c r="C7" s="1364">
        <v>70204</v>
      </c>
      <c r="D7" s="1364">
        <v>127657</v>
      </c>
      <c r="E7" s="610">
        <v>0.81837217252578198</v>
      </c>
      <c r="F7" s="1365">
        <v>0.50420069049218186</v>
      </c>
      <c r="G7" s="608">
        <v>358133</v>
      </c>
      <c r="H7" s="609">
        <v>-3721</v>
      </c>
      <c r="I7" s="610">
        <v>-1.0103899947784762</v>
      </c>
    </row>
    <row r="9" spans="1:9">
      <c r="A9" s="39" t="s">
        <v>287</v>
      </c>
    </row>
    <row r="10" spans="1:9">
      <c r="A10" s="39" t="s">
        <v>288</v>
      </c>
    </row>
    <row r="11" spans="1:9" s="3" customFormat="1" ht="15" thickBot="1">
      <c r="A11" s="39"/>
      <c r="B11" s="77"/>
      <c r="C11" s="77"/>
      <c r="D11" s="77"/>
      <c r="E11" s="77"/>
      <c r="F11" s="77"/>
    </row>
    <row r="12" spans="1:9" s="1" customFormat="1">
      <c r="A12" s="186" t="s">
        <v>289</v>
      </c>
      <c r="B12" s="1727" t="s">
        <v>28</v>
      </c>
      <c r="C12" s="1752"/>
      <c r="D12" s="1750"/>
      <c r="E12" s="1727" t="s">
        <v>29</v>
      </c>
      <c r="F12" s="1750"/>
      <c r="G12" s="1748" t="s">
        <v>763</v>
      </c>
      <c r="H12" s="1749"/>
      <c r="I12" s="1748" t="s">
        <v>29</v>
      </c>
    </row>
    <row r="13" spans="1:9" s="1" customFormat="1">
      <c r="A13" s="59" t="s">
        <v>31</v>
      </c>
      <c r="B13" s="1726"/>
      <c r="C13" s="1753"/>
      <c r="D13" s="1751"/>
      <c r="E13" s="1726"/>
      <c r="F13" s="1751"/>
      <c r="G13" s="1748"/>
      <c r="H13" s="1749"/>
      <c r="I13" s="1748"/>
    </row>
    <row r="14" spans="1:9" s="5" customFormat="1">
      <c r="A14" s="60" t="s">
        <v>32</v>
      </c>
      <c r="B14" s="149" t="s">
        <v>721</v>
      </c>
      <c r="C14" s="150" t="s">
        <v>33</v>
      </c>
      <c r="D14" s="150" t="s">
        <v>722</v>
      </c>
      <c r="E14" s="152" t="s">
        <v>34</v>
      </c>
      <c r="F14" s="153" t="s">
        <v>35</v>
      </c>
      <c r="G14" s="587">
        <v>2020</v>
      </c>
      <c r="H14" s="1514">
        <v>2021</v>
      </c>
      <c r="I14" s="637" t="s">
        <v>723</v>
      </c>
    </row>
    <row r="15" spans="1:9">
      <c r="A15" s="188" t="s">
        <v>290</v>
      </c>
      <c r="B15" s="1366">
        <v>-63831.186135314849</v>
      </c>
      <c r="C15" s="1367">
        <v>-51617.051155580135</v>
      </c>
      <c r="D15" s="1368">
        <v>-56359.266801490361</v>
      </c>
      <c r="E15" s="602">
        <v>9.1873044657599712E-2</v>
      </c>
      <c r="F15" s="1359">
        <v>-0.11705750411695104</v>
      </c>
      <c r="G15" s="600">
        <v>-239218.70178629979</v>
      </c>
      <c r="H15" s="601">
        <v>-217389.48419938385</v>
      </c>
      <c r="I15" s="602">
        <v>-9.12521363250961E-2</v>
      </c>
    </row>
    <row r="16" spans="1:9">
      <c r="A16" s="188" t="s">
        <v>291</v>
      </c>
      <c r="B16" s="1360">
        <v>-19628.116416538614</v>
      </c>
      <c r="C16" s="1361">
        <v>-33542.9</v>
      </c>
      <c r="D16" s="1369">
        <v>-22526.258287932083</v>
      </c>
      <c r="E16" s="605">
        <v>-0.32843438438739403</v>
      </c>
      <c r="F16" s="1362">
        <v>0.1476525719478361</v>
      </c>
      <c r="G16" s="603">
        <v>-132993.93002298201</v>
      </c>
      <c r="H16" s="604">
        <v>-119467.9188274139</v>
      </c>
      <c r="I16" s="605">
        <v>-0.10170397395753883</v>
      </c>
    </row>
    <row r="17" spans="1:9" s="3" customFormat="1" ht="15" thickBot="1">
      <c r="A17" s="189" t="s">
        <v>292</v>
      </c>
      <c r="B17" s="1360">
        <v>8393</v>
      </c>
      <c r="C17" s="1361">
        <v>-2255.6096799999996</v>
      </c>
      <c r="D17" s="1369">
        <v>3733.99683</v>
      </c>
      <c r="E17" s="605" t="s">
        <v>41</v>
      </c>
      <c r="F17" s="1362">
        <v>-0.55510582270940068</v>
      </c>
      <c r="G17" s="603">
        <v>10398.71717</v>
      </c>
      <c r="H17" s="611">
        <v>3523.8449100000003</v>
      </c>
      <c r="I17" s="605">
        <v>-0.66112695899007701</v>
      </c>
    </row>
    <row r="18" spans="1:9" s="14" customFormat="1" ht="15" thickBot="1">
      <c r="A18" s="190" t="s">
        <v>289</v>
      </c>
      <c r="B18" s="1363">
        <v>-75066.302551853471</v>
      </c>
      <c r="C18" s="1364">
        <v>-87415.560835580138</v>
      </c>
      <c r="D18" s="1370">
        <v>-75151.528259422441</v>
      </c>
      <c r="E18" s="610">
        <v>-0.14029576037640601</v>
      </c>
      <c r="F18" s="1365">
        <v>1.1353390892019366E-3</v>
      </c>
      <c r="G18" s="608">
        <v>-361813.91463928175</v>
      </c>
      <c r="H18" s="609">
        <v>-333333.55811679777</v>
      </c>
      <c r="I18" s="610">
        <v>-7.8715481550448607E-2</v>
      </c>
    </row>
    <row r="21" spans="1:9">
      <c r="E21" s="1504"/>
    </row>
    <row r="22" spans="1:9">
      <c r="F22" s="1505"/>
    </row>
  </sheetData>
  <mergeCells count="8">
    <mergeCell ref="I1:I2"/>
    <mergeCell ref="G1:H2"/>
    <mergeCell ref="E1:F2"/>
    <mergeCell ref="B1:D2"/>
    <mergeCell ref="B12:D13"/>
    <mergeCell ref="E12:F13"/>
    <mergeCell ref="G12:H13"/>
    <mergeCell ref="I12:I13"/>
  </mergeCells>
  <hyperlinks>
    <hyperlink ref="A3" location="Index!A1" display="Back to index" xr:uid="{012732B6-C9CF-415B-8FB1-147425D0D2B1}"/>
    <hyperlink ref="A14" location="Index!A1" display="Back to index" xr:uid="{27E6BA56-1CAD-42CA-BA22-4004AC66D65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3F17C-6271-4CAB-8C22-2D134D399BCC}">
  <sheetPr>
    <tabColor theme="2" tint="-9.9978637043366805E-2"/>
  </sheetPr>
  <dimension ref="A1:I69"/>
  <sheetViews>
    <sheetView showGridLines="0" topLeftCell="A14" zoomScale="60" zoomScaleNormal="60" workbookViewId="0">
      <pane xSplit="1" topLeftCell="B1" activePane="topRight" state="frozen"/>
      <selection pane="topRight" activeCell="B18" sqref="B18:I18"/>
    </sheetView>
  </sheetViews>
  <sheetFormatPr baseColWidth="10" defaultColWidth="11.453125" defaultRowHeight="14.5"/>
  <cols>
    <col min="1" max="1" width="50" customWidth="1"/>
    <col min="7" max="7" width="13" bestFit="1" customWidth="1"/>
    <col min="8" max="8" width="13.453125" bestFit="1" customWidth="1"/>
    <col min="9" max="9" width="16.453125" bestFit="1" customWidth="1"/>
  </cols>
  <sheetData>
    <row r="1" spans="1:9" s="9" customFormat="1">
      <c r="A1" s="273" t="s">
        <v>293</v>
      </c>
      <c r="B1" s="1718" t="s">
        <v>28</v>
      </c>
      <c r="C1" s="1719"/>
      <c r="D1" s="1720"/>
      <c r="E1" s="1718" t="s">
        <v>29</v>
      </c>
      <c r="F1" s="1720"/>
      <c r="G1" s="1716" t="s">
        <v>763</v>
      </c>
      <c r="H1" s="1724"/>
      <c r="I1" s="1716" t="s">
        <v>29</v>
      </c>
    </row>
    <row r="2" spans="1:9" s="9" customFormat="1">
      <c r="A2" s="274" t="s">
        <v>31</v>
      </c>
      <c r="B2" s="1721"/>
      <c r="C2" s="1722"/>
      <c r="D2" s="1723"/>
      <c r="E2" s="1721"/>
      <c r="F2" s="1723"/>
      <c r="G2" s="1716"/>
      <c r="H2" s="1724"/>
      <c r="I2" s="1716"/>
    </row>
    <row r="3" spans="1:9" s="16" customFormat="1">
      <c r="A3" s="275" t="s">
        <v>32</v>
      </c>
      <c r="B3" s="149" t="s">
        <v>721</v>
      </c>
      <c r="C3" s="150" t="s">
        <v>33</v>
      </c>
      <c r="D3" s="150" t="s">
        <v>722</v>
      </c>
      <c r="E3" s="152" t="s">
        <v>34</v>
      </c>
      <c r="F3" s="153" t="s">
        <v>35</v>
      </c>
      <c r="G3" s="587">
        <v>2020</v>
      </c>
      <c r="H3" s="1514">
        <v>2021</v>
      </c>
      <c r="I3" s="637" t="s">
        <v>723</v>
      </c>
    </row>
    <row r="4" spans="1:9" s="8" customFormat="1">
      <c r="A4" s="276" t="s">
        <v>294</v>
      </c>
      <c r="B4" s="1371">
        <v>792336</v>
      </c>
      <c r="C4" s="1372">
        <v>915564</v>
      </c>
      <c r="D4" s="1373">
        <v>1013176</v>
      </c>
      <c r="E4" s="1374">
        <v>0.10661406521007821</v>
      </c>
      <c r="F4" s="1375">
        <v>0.27872013893095859</v>
      </c>
      <c r="G4" s="447">
        <v>3312954</v>
      </c>
      <c r="H4" s="462">
        <v>3668476</v>
      </c>
      <c r="I4" s="615">
        <v>0.10731268831381291</v>
      </c>
    </row>
    <row r="5" spans="1:9" ht="16.5">
      <c r="A5" s="277" t="s">
        <v>295</v>
      </c>
      <c r="B5" s="1371">
        <v>742098</v>
      </c>
      <c r="C5" s="1372">
        <v>803156</v>
      </c>
      <c r="D5" s="1373">
        <v>899290</v>
      </c>
      <c r="E5" s="1374">
        <v>0.11969530203347789</v>
      </c>
      <c r="F5" s="1374">
        <v>0.21182108023468604</v>
      </c>
      <c r="G5" s="447">
        <v>2386108</v>
      </c>
      <c r="H5" s="462">
        <v>2956093</v>
      </c>
      <c r="I5" s="616">
        <v>0.23887644649781148</v>
      </c>
    </row>
    <row r="6" spans="1:9" ht="16.5">
      <c r="A6" s="277" t="s">
        <v>296</v>
      </c>
      <c r="B6" s="1371">
        <v>164541</v>
      </c>
      <c r="C6" s="1372">
        <v>170960</v>
      </c>
      <c r="D6" s="1373">
        <v>181660</v>
      </c>
      <c r="E6" s="1374">
        <v>6.2587739822180577E-2</v>
      </c>
      <c r="F6" s="1374">
        <v>0.10404093812484416</v>
      </c>
      <c r="G6" s="447">
        <v>669915</v>
      </c>
      <c r="H6" s="462">
        <v>683254</v>
      </c>
      <c r="I6" s="616">
        <v>1.9911481307330003E-2</v>
      </c>
    </row>
    <row r="7" spans="1:9">
      <c r="A7" s="277" t="s">
        <v>297</v>
      </c>
      <c r="B7" s="1371">
        <v>17079</v>
      </c>
      <c r="C7" s="1372">
        <v>10426</v>
      </c>
      <c r="D7" s="1373">
        <v>13965</v>
      </c>
      <c r="E7" s="1374">
        <v>0.33943986188375219</v>
      </c>
      <c r="F7" s="1374">
        <v>-0.1823291761812752</v>
      </c>
      <c r="G7" s="447">
        <v>52019</v>
      </c>
      <c r="H7" s="462">
        <v>47176</v>
      </c>
      <c r="I7" s="616">
        <v>-9.3100597858474798E-2</v>
      </c>
    </row>
    <row r="8" spans="1:9" s="3" customFormat="1" ht="17" thickBot="1">
      <c r="A8" s="278" t="s">
        <v>298</v>
      </c>
      <c r="B8" s="1376">
        <v>75066</v>
      </c>
      <c r="C8" s="1377">
        <v>87416</v>
      </c>
      <c r="D8" s="1378">
        <v>75152</v>
      </c>
      <c r="E8" s="1379">
        <v>-0.14029468289557978</v>
      </c>
      <c r="F8" s="1379">
        <v>1.1456584871978315E-3</v>
      </c>
      <c r="G8" s="447">
        <v>361814</v>
      </c>
      <c r="H8" s="462">
        <v>333334</v>
      </c>
      <c r="I8" s="616">
        <v>-7.8714477604514999E-2</v>
      </c>
    </row>
    <row r="9" spans="1:9" s="14" customFormat="1" ht="17" thickBot="1">
      <c r="A9" s="278" t="s">
        <v>299</v>
      </c>
      <c r="B9" s="1380">
        <v>1791120</v>
      </c>
      <c r="C9" s="1381">
        <v>1987522</v>
      </c>
      <c r="D9" s="1382">
        <v>2183243</v>
      </c>
      <c r="E9" s="1383">
        <v>9.8474884806306617E-2</v>
      </c>
      <c r="F9" s="1383">
        <v>0.21892614676850242</v>
      </c>
      <c r="G9" s="613">
        <v>6782810</v>
      </c>
      <c r="H9" s="614">
        <v>7688333</v>
      </c>
      <c r="I9" s="617">
        <v>0.13350263386413586</v>
      </c>
    </row>
    <row r="10" spans="1:9">
      <c r="A10" s="20"/>
      <c r="B10" s="21"/>
      <c r="C10" s="21"/>
      <c r="D10" s="21"/>
      <c r="E10" s="19"/>
      <c r="F10" s="19"/>
      <c r="G10" s="19"/>
      <c r="H10" s="19"/>
      <c r="I10" s="19"/>
    </row>
    <row r="11" spans="1:9">
      <c r="A11" s="271" t="s">
        <v>300</v>
      </c>
      <c r="B11" s="297"/>
      <c r="C11" s="297"/>
      <c r="D11" s="297"/>
      <c r="E11" s="297"/>
      <c r="F11" s="297"/>
      <c r="G11" s="297"/>
      <c r="H11" s="297"/>
      <c r="I11" s="297"/>
    </row>
    <row r="12" spans="1:9" ht="15" customHeight="1">
      <c r="A12" s="272" t="s">
        <v>301</v>
      </c>
      <c r="B12" s="270"/>
      <c r="C12" s="270"/>
      <c r="D12" s="270"/>
      <c r="E12" s="270"/>
      <c r="F12" s="270"/>
      <c r="G12" s="270"/>
      <c r="H12" s="270"/>
      <c r="I12" s="270"/>
    </row>
    <row r="13" spans="1:9" s="819" customFormat="1" ht="35.25" customHeight="1">
      <c r="A13" s="1759" t="s">
        <v>302</v>
      </c>
      <c r="B13" s="1759"/>
      <c r="C13" s="1759"/>
      <c r="D13" s="1759"/>
      <c r="E13" s="1759"/>
      <c r="F13" s="1759"/>
      <c r="G13" s="1759"/>
      <c r="H13" s="1759"/>
      <c r="I13" s="269"/>
    </row>
    <row r="14" spans="1:9" ht="15" customHeight="1">
      <c r="A14" s="1755"/>
      <c r="B14" s="1755"/>
      <c r="C14" s="1755"/>
      <c r="D14" s="1755"/>
      <c r="E14" s="1755"/>
      <c r="F14" s="1755"/>
      <c r="G14" s="1755"/>
      <c r="H14" s="1755"/>
      <c r="I14" s="1755"/>
    </row>
    <row r="15" spans="1:9" s="3" customFormat="1" ht="15" thickBot="1"/>
    <row r="16" spans="1:9" s="13" customFormat="1">
      <c r="A16" s="191" t="s">
        <v>303</v>
      </c>
      <c r="B16" s="1727" t="s">
        <v>28</v>
      </c>
      <c r="C16" s="1752"/>
      <c r="D16" s="1750"/>
      <c r="E16" s="1727" t="s">
        <v>29</v>
      </c>
      <c r="F16" s="1750"/>
      <c r="G16" s="1757" t="s">
        <v>763</v>
      </c>
      <c r="H16" s="1758"/>
      <c r="I16" s="1757" t="s">
        <v>29</v>
      </c>
    </row>
    <row r="17" spans="1:9" s="13" customFormat="1">
      <c r="A17" s="174" t="s">
        <v>31</v>
      </c>
      <c r="B17" s="1726"/>
      <c r="C17" s="1753"/>
      <c r="D17" s="1751"/>
      <c r="E17" s="1726"/>
      <c r="F17" s="1751"/>
      <c r="G17" s="1748"/>
      <c r="H17" s="1749"/>
      <c r="I17" s="1748"/>
    </row>
    <row r="18" spans="1:9" s="15" customFormat="1">
      <c r="A18" s="60" t="s">
        <v>32</v>
      </c>
      <c r="B18" s="149" t="s">
        <v>721</v>
      </c>
      <c r="C18" s="150" t="s">
        <v>33</v>
      </c>
      <c r="D18" s="150" t="s">
        <v>722</v>
      </c>
      <c r="E18" s="152" t="s">
        <v>34</v>
      </c>
      <c r="F18" s="153" t="s">
        <v>35</v>
      </c>
      <c r="G18" s="587">
        <v>2020</v>
      </c>
      <c r="H18" s="1514">
        <v>2021</v>
      </c>
      <c r="I18" s="637" t="s">
        <v>723</v>
      </c>
    </row>
    <row r="19" spans="1:9">
      <c r="A19" s="36" t="s">
        <v>789</v>
      </c>
      <c r="B19" s="384">
        <v>176548</v>
      </c>
      <c r="C19" s="385">
        <v>181936</v>
      </c>
      <c r="D19" s="385">
        <v>234556</v>
      </c>
      <c r="E19" s="387">
        <v>0.28922258376571985</v>
      </c>
      <c r="F19" s="394">
        <v>0.32856786822847051</v>
      </c>
      <c r="G19" s="620">
        <v>515542</v>
      </c>
      <c r="H19" s="618">
        <v>691402</v>
      </c>
      <c r="I19" s="623">
        <v>0.34111672763809731</v>
      </c>
    </row>
    <row r="20" spans="1:9">
      <c r="A20" s="36" t="s">
        <v>790</v>
      </c>
      <c r="B20" s="384">
        <v>42989</v>
      </c>
      <c r="C20" s="385">
        <v>35080</v>
      </c>
      <c r="D20" s="385">
        <v>76266</v>
      </c>
      <c r="E20" s="387">
        <v>1.1740592930444698</v>
      </c>
      <c r="F20" s="394">
        <v>0.77408174184093603</v>
      </c>
      <c r="G20" s="621">
        <v>349745</v>
      </c>
      <c r="H20" s="618">
        <v>486885</v>
      </c>
      <c r="I20" s="624">
        <v>0.3921142546712606</v>
      </c>
    </row>
    <row r="21" spans="1:9">
      <c r="A21" s="36" t="s">
        <v>791</v>
      </c>
      <c r="B21" s="384">
        <v>129489</v>
      </c>
      <c r="C21" s="385">
        <v>123603</v>
      </c>
      <c r="D21" s="385">
        <v>185896</v>
      </c>
      <c r="E21" s="387">
        <v>0.50397644070127745</v>
      </c>
      <c r="F21" s="394">
        <v>0.43561229139154678</v>
      </c>
      <c r="G21" s="621">
        <v>219671</v>
      </c>
      <c r="H21" s="618">
        <v>312752</v>
      </c>
      <c r="I21" s="624">
        <v>0.42372912218727099</v>
      </c>
    </row>
    <row r="22" spans="1:9">
      <c r="A22" s="36" t="s">
        <v>304</v>
      </c>
      <c r="B22" s="384">
        <v>75477</v>
      </c>
      <c r="C22" s="385">
        <v>80626</v>
      </c>
      <c r="D22" s="385">
        <v>62644</v>
      </c>
      <c r="E22" s="387">
        <v>-0.22302979187855032</v>
      </c>
      <c r="F22" s="394">
        <v>-0.17002530572227303</v>
      </c>
      <c r="G22" s="621">
        <v>266704</v>
      </c>
      <c r="H22" s="618">
        <v>289484</v>
      </c>
      <c r="I22" s="624">
        <v>8.5413042174095732E-2</v>
      </c>
    </row>
    <row r="23" spans="1:9">
      <c r="A23" s="36" t="s">
        <v>792</v>
      </c>
      <c r="B23" s="384">
        <v>82359</v>
      </c>
      <c r="C23" s="385">
        <v>114551</v>
      </c>
      <c r="D23" s="385">
        <v>97026</v>
      </c>
      <c r="E23" s="387">
        <v>-0.15298862515386158</v>
      </c>
      <c r="F23" s="394">
        <v>0.17808618365934503</v>
      </c>
      <c r="G23" s="621">
        <v>133257</v>
      </c>
      <c r="H23" s="618">
        <v>176093</v>
      </c>
      <c r="I23" s="624">
        <v>0.32145403243356818</v>
      </c>
    </row>
    <row r="24" spans="1:9">
      <c r="A24" s="36" t="s">
        <v>305</v>
      </c>
      <c r="B24" s="384">
        <v>51956</v>
      </c>
      <c r="C24" s="385">
        <v>59578</v>
      </c>
      <c r="D24" s="385">
        <v>66026</v>
      </c>
      <c r="E24" s="387">
        <v>0.10822786934774586</v>
      </c>
      <c r="F24" s="394">
        <v>0.27080606667179929</v>
      </c>
      <c r="G24" s="621">
        <v>167517</v>
      </c>
      <c r="H24" s="618">
        <v>222706</v>
      </c>
      <c r="I24" s="624">
        <v>0.32945313013007627</v>
      </c>
    </row>
    <row r="25" spans="1:9">
      <c r="A25" s="36" t="s">
        <v>793</v>
      </c>
      <c r="B25" s="384">
        <v>25124</v>
      </c>
      <c r="C25" s="385">
        <v>26486</v>
      </c>
      <c r="D25" s="385">
        <v>27960</v>
      </c>
      <c r="E25" s="387">
        <v>5.5652042588537398E-2</v>
      </c>
      <c r="F25" s="394">
        <v>0.11288011463142822</v>
      </c>
      <c r="G25" s="621">
        <v>87899</v>
      </c>
      <c r="H25" s="618">
        <v>104700</v>
      </c>
      <c r="I25" s="624">
        <v>0.19113983094233156</v>
      </c>
    </row>
    <row r="26" spans="1:9">
      <c r="A26" s="36" t="s">
        <v>307</v>
      </c>
      <c r="B26" s="384">
        <v>17473</v>
      </c>
      <c r="C26" s="385">
        <v>25710</v>
      </c>
      <c r="D26" s="385">
        <v>15530</v>
      </c>
      <c r="E26" s="387">
        <v>-0.39595488136911705</v>
      </c>
      <c r="F26" s="394">
        <v>-0.11120013735477596</v>
      </c>
      <c r="G26" s="621">
        <v>70404</v>
      </c>
      <c r="H26" s="618">
        <v>86417</v>
      </c>
      <c r="I26" s="624">
        <v>0.22744446338276236</v>
      </c>
    </row>
    <row r="27" spans="1:9">
      <c r="A27" s="36" t="s">
        <v>794</v>
      </c>
      <c r="B27" s="384">
        <v>21311</v>
      </c>
      <c r="C27" s="385">
        <v>13068</v>
      </c>
      <c r="D27" s="385">
        <v>15035</v>
      </c>
      <c r="E27" s="387">
        <v>0.15052035506580963</v>
      </c>
      <c r="F27" s="394">
        <v>-0.29449580029092959</v>
      </c>
      <c r="G27" s="621">
        <v>67537</v>
      </c>
      <c r="H27" s="618">
        <v>57093</v>
      </c>
      <c r="I27" s="624">
        <v>-0.15464115966063052</v>
      </c>
    </row>
    <row r="28" spans="1:9">
      <c r="A28" s="36" t="s">
        <v>306</v>
      </c>
      <c r="B28" s="384">
        <v>16536</v>
      </c>
      <c r="C28" s="385">
        <v>15468</v>
      </c>
      <c r="D28" s="385">
        <v>16381</v>
      </c>
      <c r="E28" s="387">
        <v>5.9025084044478815E-2</v>
      </c>
      <c r="F28" s="394">
        <v>-9.3734881470730613E-3</v>
      </c>
      <c r="G28" s="621">
        <v>64439</v>
      </c>
      <c r="H28" s="618">
        <v>63500</v>
      </c>
      <c r="I28" s="624">
        <v>-1.4571920731234145E-2</v>
      </c>
    </row>
    <row r="29" spans="1:9">
      <c r="A29" s="36" t="s">
        <v>308</v>
      </c>
      <c r="B29" s="384">
        <v>14532</v>
      </c>
      <c r="C29" s="385">
        <v>11102</v>
      </c>
      <c r="D29" s="385">
        <v>14384</v>
      </c>
      <c r="E29" s="387">
        <v>0.29562241037650883</v>
      </c>
      <c r="F29" s="394">
        <v>-1.0184420589044896E-2</v>
      </c>
      <c r="G29" s="621">
        <v>51649</v>
      </c>
      <c r="H29" s="618">
        <v>48886</v>
      </c>
      <c r="I29" s="624">
        <v>-5.3495711436813864E-2</v>
      </c>
    </row>
    <row r="30" spans="1:9">
      <c r="A30" s="36" t="s">
        <v>309</v>
      </c>
      <c r="B30" s="384">
        <v>13978</v>
      </c>
      <c r="C30" s="385">
        <v>13312</v>
      </c>
      <c r="D30" s="385">
        <v>14717</v>
      </c>
      <c r="E30" s="387">
        <v>0.10554387019230771</v>
      </c>
      <c r="F30" s="394">
        <v>5.2868793818858117E-2</v>
      </c>
      <c r="G30" s="621">
        <v>49212</v>
      </c>
      <c r="H30" s="618">
        <v>54674</v>
      </c>
      <c r="I30" s="624">
        <v>0.11098918962854598</v>
      </c>
    </row>
    <row r="31" spans="1:9">
      <c r="A31" s="36" t="s">
        <v>795</v>
      </c>
      <c r="B31" s="384">
        <v>17550</v>
      </c>
      <c r="C31" s="385">
        <v>36968</v>
      </c>
      <c r="D31" s="385">
        <v>13957</v>
      </c>
      <c r="E31" s="387">
        <v>-0.62245726033326121</v>
      </c>
      <c r="F31" s="394">
        <v>-0.20472934472934468</v>
      </c>
      <c r="G31" s="621">
        <v>46047</v>
      </c>
      <c r="H31" s="618">
        <v>64519</v>
      </c>
      <c r="I31" s="624">
        <v>0.40115534128173391</v>
      </c>
    </row>
    <row r="32" spans="1:9">
      <c r="A32" s="36" t="s">
        <v>310</v>
      </c>
      <c r="B32" s="384">
        <v>12619</v>
      </c>
      <c r="C32" s="385">
        <v>10863</v>
      </c>
      <c r="D32" s="385">
        <v>7574</v>
      </c>
      <c r="E32" s="387">
        <v>-0.30277087360765897</v>
      </c>
      <c r="F32" s="394">
        <v>-0.39979396148664714</v>
      </c>
      <c r="G32" s="621">
        <v>36920</v>
      </c>
      <c r="H32" s="618">
        <v>39528</v>
      </c>
      <c r="I32" s="624">
        <v>7.0639219934994557E-2</v>
      </c>
    </row>
    <row r="33" spans="1:9">
      <c r="A33" s="36" t="s">
        <v>311</v>
      </c>
      <c r="B33" s="384">
        <v>5155</v>
      </c>
      <c r="C33" s="385">
        <v>4630</v>
      </c>
      <c r="D33" s="385">
        <v>4987</v>
      </c>
      <c r="E33" s="387">
        <v>7.7105831533477387E-2</v>
      </c>
      <c r="F33" s="394">
        <v>-3.2589718719689631E-2</v>
      </c>
      <c r="G33" s="621">
        <v>22900</v>
      </c>
      <c r="H33" s="618">
        <v>20105</v>
      </c>
      <c r="I33" s="624">
        <v>-0.12205240174672494</v>
      </c>
    </row>
    <row r="34" spans="1:9">
      <c r="A34" s="36" t="s">
        <v>796</v>
      </c>
      <c r="B34" s="384">
        <v>16819</v>
      </c>
      <c r="C34" s="385">
        <v>16131</v>
      </c>
      <c r="D34" s="385">
        <v>43598</v>
      </c>
      <c r="E34" s="387">
        <v>1.7027462649556755</v>
      </c>
      <c r="F34" s="394">
        <v>1.592187407099114</v>
      </c>
      <c r="G34" s="621">
        <v>48869</v>
      </c>
      <c r="H34" s="618">
        <v>86283</v>
      </c>
      <c r="I34" s="624">
        <v>0.76559782275061905</v>
      </c>
    </row>
    <row r="35" spans="1:9" s="3" customFormat="1" ht="15" thickBot="1">
      <c r="A35" s="36" t="s">
        <v>797</v>
      </c>
      <c r="B35" s="526">
        <v>22183</v>
      </c>
      <c r="C35" s="527">
        <v>34045</v>
      </c>
      <c r="D35" s="527">
        <v>2753</v>
      </c>
      <c r="E35" s="529">
        <v>-0.91913643706858572</v>
      </c>
      <c r="F35" s="536">
        <v>-0.87589595636298068</v>
      </c>
      <c r="G35" s="621">
        <v>187796</v>
      </c>
      <c r="H35" s="618">
        <v>151066</v>
      </c>
      <c r="I35" s="624">
        <v>-0.19558457049138422</v>
      </c>
    </row>
    <row r="36" spans="1:9" s="14" customFormat="1" ht="15" thickBot="1">
      <c r="A36" s="192" t="s">
        <v>312</v>
      </c>
      <c r="B36" s="1176">
        <v>742098</v>
      </c>
      <c r="C36" s="1172">
        <v>803157</v>
      </c>
      <c r="D36" s="1172">
        <v>899290</v>
      </c>
      <c r="E36" s="709">
        <v>0.11969390791588697</v>
      </c>
      <c r="F36" s="1214">
        <v>0.21182108023468604</v>
      </c>
      <c r="G36" s="622">
        <v>2386108</v>
      </c>
      <c r="H36" s="619">
        <v>2956093</v>
      </c>
      <c r="I36" s="625">
        <v>0.23887644649781148</v>
      </c>
    </row>
    <row r="37" spans="1:9">
      <c r="A37" s="193"/>
      <c r="B37" s="194"/>
      <c r="C37" s="194"/>
      <c r="D37" s="194"/>
      <c r="E37" s="194"/>
      <c r="F37" s="194"/>
      <c r="G37" s="194"/>
      <c r="H37" s="194"/>
      <c r="I37" s="194"/>
    </row>
    <row r="38" spans="1:9">
      <c r="A38" s="1756" t="s">
        <v>798</v>
      </c>
      <c r="B38" s="1756"/>
      <c r="C38" s="1756"/>
      <c r="D38" s="1756"/>
      <c r="E38" s="1756"/>
      <c r="F38" s="1756"/>
      <c r="G38" s="1756"/>
      <c r="H38" s="1756"/>
      <c r="I38" s="39"/>
    </row>
    <row r="39" spans="1:9">
      <c r="A39" s="1756"/>
      <c r="B39" s="1756"/>
      <c r="C39" s="1756"/>
      <c r="D39" s="1756"/>
      <c r="E39" s="1756"/>
      <c r="F39" s="1756"/>
      <c r="G39" s="1756"/>
      <c r="H39" s="1756"/>
      <c r="I39" s="39"/>
    </row>
    <row r="40" spans="1:9">
      <c r="A40" s="39"/>
      <c r="B40" s="39"/>
      <c r="C40" s="39"/>
      <c r="D40" s="39"/>
      <c r="E40" s="39"/>
      <c r="F40" s="39"/>
      <c r="G40" s="39"/>
      <c r="H40" s="39"/>
      <c r="I40" s="39"/>
    </row>
    <row r="67" spans="1:9" ht="59.5" customHeight="1">
      <c r="G67" s="39"/>
      <c r="H67" s="39"/>
      <c r="I67" s="39"/>
    </row>
    <row r="69" spans="1:9">
      <c r="A69" s="1754" t="s">
        <v>313</v>
      </c>
      <c r="B69" s="1754"/>
      <c r="C69" s="1754"/>
      <c r="D69" s="1754"/>
      <c r="E69" s="1754"/>
      <c r="F69" s="1754"/>
    </row>
  </sheetData>
  <mergeCells count="12">
    <mergeCell ref="A69:F69"/>
    <mergeCell ref="A14:I14"/>
    <mergeCell ref="A38:H39"/>
    <mergeCell ref="I1:I2"/>
    <mergeCell ref="G1:H2"/>
    <mergeCell ref="E1:F2"/>
    <mergeCell ref="B1:D2"/>
    <mergeCell ref="I16:I17"/>
    <mergeCell ref="G16:H17"/>
    <mergeCell ref="E16:F17"/>
    <mergeCell ref="B16:D17"/>
    <mergeCell ref="A13:H13"/>
  </mergeCells>
  <hyperlinks>
    <hyperlink ref="A3" location="Index!A1" display="Back to index" xr:uid="{D9A0D453-F390-4F6F-8F2D-9B82EB50EBF6}"/>
    <hyperlink ref="A18" location="Index!A1" display="Back to index" xr:uid="{82BDAF93-D478-46F7-8958-6D330C62A249}"/>
  </hyperlinks>
  <pageMargins left="0.7" right="0.7" top="0.75" bottom="0.75" header="0.3" footer="0.3"/>
  <pageSetup paperSize="9"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26896-5B84-4EA1-9A56-F984186E791C}">
  <sheetPr>
    <tabColor theme="2" tint="-9.9978637043366805E-2"/>
  </sheetPr>
  <dimension ref="A1:I27"/>
  <sheetViews>
    <sheetView showGridLines="0" zoomScale="60" zoomScaleNormal="60" workbookViewId="0">
      <selection activeCell="A25" sqref="A25"/>
    </sheetView>
  </sheetViews>
  <sheetFormatPr baseColWidth="10" defaultColWidth="11.453125" defaultRowHeight="14.5"/>
  <cols>
    <col min="1" max="1" width="46" customWidth="1"/>
    <col min="5" max="5" width="12.453125" customWidth="1"/>
    <col min="6" max="6" width="12.81640625" customWidth="1"/>
    <col min="8" max="8" width="13.453125" customWidth="1"/>
    <col min="9" max="9" width="16.453125" bestFit="1" customWidth="1"/>
  </cols>
  <sheetData>
    <row r="1" spans="1:9" s="2" customFormat="1">
      <c r="A1" s="195" t="s">
        <v>67</v>
      </c>
      <c r="B1" s="1718" t="s">
        <v>28</v>
      </c>
      <c r="C1" s="1719"/>
      <c r="D1" s="1720"/>
      <c r="E1" s="1718" t="s">
        <v>29</v>
      </c>
      <c r="F1" s="1720"/>
      <c r="G1" s="1716" t="s">
        <v>763</v>
      </c>
      <c r="H1" s="1724"/>
      <c r="I1" s="1716" t="s">
        <v>29</v>
      </c>
    </row>
    <row r="2" spans="1:9" s="2" customFormat="1">
      <c r="A2" s="196" t="s">
        <v>31</v>
      </c>
      <c r="B2" s="1721"/>
      <c r="C2" s="1722"/>
      <c r="D2" s="1723"/>
      <c r="E2" s="1721"/>
      <c r="F2" s="1723"/>
      <c r="G2" s="1716"/>
      <c r="H2" s="1724"/>
      <c r="I2" s="1716"/>
    </row>
    <row r="3" spans="1:9" s="6" customFormat="1">
      <c r="A3" s="275" t="s">
        <v>32</v>
      </c>
      <c r="B3" s="149" t="s">
        <v>721</v>
      </c>
      <c r="C3" s="150" t="s">
        <v>33</v>
      </c>
      <c r="D3" s="150" t="s">
        <v>722</v>
      </c>
      <c r="E3" s="152" t="s">
        <v>34</v>
      </c>
      <c r="F3" s="153" t="s">
        <v>35</v>
      </c>
      <c r="G3" s="587">
        <v>2020</v>
      </c>
      <c r="H3" s="1514">
        <v>2021</v>
      </c>
      <c r="I3" s="637" t="s">
        <v>723</v>
      </c>
    </row>
    <row r="4" spans="1:9" ht="17">
      <c r="A4" s="197" t="s">
        <v>314</v>
      </c>
      <c r="B4" s="385">
        <v>1791120</v>
      </c>
      <c r="C4" s="385">
        <v>1987522</v>
      </c>
      <c r="D4" s="386">
        <v>2183243</v>
      </c>
      <c r="E4" s="387">
        <v>9.8474884806306617E-2</v>
      </c>
      <c r="F4" s="394">
        <v>0.21892614676850242</v>
      </c>
      <c r="G4" s="626">
        <v>6782810</v>
      </c>
      <c r="H4" s="627">
        <v>7688333</v>
      </c>
      <c r="I4" s="1195">
        <v>0.13350263386413586</v>
      </c>
    </row>
    <row r="5" spans="1:9" ht="16.5">
      <c r="A5" s="198" t="s">
        <v>315</v>
      </c>
      <c r="B5" s="385">
        <v>3793722</v>
      </c>
      <c r="C5" s="385">
        <v>4307965</v>
      </c>
      <c r="D5" s="386">
        <v>4414799</v>
      </c>
      <c r="E5" s="387">
        <v>2.4799180123329601E-2</v>
      </c>
      <c r="F5" s="394">
        <v>0.16371178489093308</v>
      </c>
      <c r="G5" s="447">
        <v>14660228</v>
      </c>
      <c r="H5" s="462">
        <v>16742031</v>
      </c>
      <c r="I5" s="1197">
        <v>0.14200345315229757</v>
      </c>
    </row>
    <row r="6" spans="1:9" ht="16.5">
      <c r="A6" s="198" t="s">
        <v>316</v>
      </c>
      <c r="B6" s="1198">
        <v>0.47212737253810372</v>
      </c>
      <c r="C6" s="1198">
        <v>0.46135982998933373</v>
      </c>
      <c r="D6" s="1252">
        <v>0.49452828996291792</v>
      </c>
      <c r="E6" s="427" t="s">
        <v>742</v>
      </c>
      <c r="F6" s="428" t="s">
        <v>743</v>
      </c>
      <c r="G6" s="1197">
        <v>0.46266742918322962</v>
      </c>
      <c r="H6" s="1252">
        <v>0.45922343591407755</v>
      </c>
      <c r="I6" s="427" t="s">
        <v>744</v>
      </c>
    </row>
    <row r="7" spans="1:9" s="3" customFormat="1" ht="19.5" customHeight="1" thickBot="1">
      <c r="A7" s="199" t="s">
        <v>317</v>
      </c>
      <c r="B7" s="1205">
        <v>3.0546753842045797E-2</v>
      </c>
      <c r="C7" s="1651">
        <v>3.2019969220047753E-2</v>
      </c>
      <c r="D7" s="630">
        <v>3.5184941831254216E-2</v>
      </c>
      <c r="E7" s="629" t="s">
        <v>745</v>
      </c>
      <c r="F7" s="1204" t="s">
        <v>746</v>
      </c>
      <c r="G7" s="1652">
        <v>3.1897876607082778E-2</v>
      </c>
      <c r="H7" s="630">
        <v>3.1884087186851498E-2</v>
      </c>
      <c r="I7" s="629" t="s">
        <v>747</v>
      </c>
    </row>
    <row r="8" spans="1:9">
      <c r="A8" s="52"/>
      <c r="B8" s="56"/>
      <c r="C8" s="56"/>
      <c r="D8" s="56"/>
      <c r="E8" s="44"/>
      <c r="F8" s="44"/>
      <c r="G8" s="44"/>
      <c r="H8" s="44"/>
      <c r="I8" s="44"/>
    </row>
    <row r="9" spans="1:9" ht="30.65" customHeight="1">
      <c r="A9" s="1761" t="s">
        <v>318</v>
      </c>
      <c r="B9" s="1761"/>
      <c r="C9" s="1761"/>
      <c r="D9" s="1761"/>
      <c r="E9" s="1761"/>
      <c r="F9" s="1761"/>
      <c r="G9" s="1761"/>
      <c r="H9" s="1761"/>
      <c r="I9" s="1761"/>
    </row>
    <row r="10" spans="1:9" ht="34.5" customHeight="1">
      <c r="A10" s="1760" t="s">
        <v>319</v>
      </c>
      <c r="B10" s="1760"/>
      <c r="C10" s="1760"/>
      <c r="D10" s="1760"/>
      <c r="E10" s="1760"/>
      <c r="F10" s="1760"/>
      <c r="G10" s="1760"/>
      <c r="H10" s="1760"/>
      <c r="I10" s="1760"/>
    </row>
    <row r="11" spans="1:9">
      <c r="A11" s="1761" t="s">
        <v>320</v>
      </c>
      <c r="B11" s="1761"/>
      <c r="C11" s="1761"/>
      <c r="D11" s="1761"/>
      <c r="E11" s="1761"/>
      <c r="F11" s="1761"/>
      <c r="G11" s="200"/>
      <c r="H11" s="200"/>
      <c r="I11" s="200"/>
    </row>
    <row r="12" spans="1:9" ht="15" customHeight="1">
      <c r="A12" s="279" t="s">
        <v>321</v>
      </c>
      <c r="B12" s="279"/>
      <c r="C12" s="279"/>
      <c r="D12" s="279"/>
      <c r="E12" s="279"/>
      <c r="F12" s="279"/>
      <c r="G12" s="162"/>
      <c r="H12" s="162"/>
      <c r="I12" s="162"/>
    </row>
    <row r="13" spans="1:9">
      <c r="A13" s="39"/>
      <c r="B13" s="39"/>
      <c r="C13" s="39"/>
      <c r="D13" s="39"/>
      <c r="E13" s="39"/>
      <c r="F13" s="39"/>
      <c r="G13" s="39"/>
      <c r="H13" s="39"/>
      <c r="I13" s="39"/>
    </row>
    <row r="14" spans="1:9" s="3" customFormat="1" ht="15" thickBot="1">
      <c r="A14" s="77"/>
      <c r="B14" s="77"/>
      <c r="C14" s="77"/>
      <c r="D14" s="77"/>
      <c r="E14" s="77"/>
      <c r="F14" s="77"/>
      <c r="G14" s="77"/>
      <c r="H14" s="77"/>
      <c r="I14" s="77"/>
    </row>
    <row r="15" spans="1:9" s="1" customFormat="1" ht="27.65" customHeight="1">
      <c r="A15" s="201" t="s">
        <v>322</v>
      </c>
      <c r="B15" s="285" t="s">
        <v>323</v>
      </c>
      <c r="C15" s="1765" t="s">
        <v>272</v>
      </c>
      <c r="D15" s="1765" t="s">
        <v>324</v>
      </c>
      <c r="E15" s="1765" t="s">
        <v>152</v>
      </c>
      <c r="F15" s="1765" t="s">
        <v>325</v>
      </c>
      <c r="G15" s="1763" t="s">
        <v>326</v>
      </c>
      <c r="H15" s="1734" t="s">
        <v>122</v>
      </c>
      <c r="I15" s="45"/>
    </row>
    <row r="16" spans="1:9" s="5" customFormat="1" ht="32.5" customHeight="1" thickBot="1">
      <c r="A16" s="275" t="s">
        <v>32</v>
      </c>
      <c r="B16" s="202" t="s">
        <v>327</v>
      </c>
      <c r="C16" s="1766"/>
      <c r="D16" s="1766"/>
      <c r="E16" s="1766"/>
      <c r="F16" s="1766"/>
      <c r="G16" s="1764"/>
      <c r="H16" s="1762"/>
      <c r="I16" s="46"/>
    </row>
    <row r="17" spans="1:9">
      <c r="A17" s="203" t="s">
        <v>721</v>
      </c>
      <c r="B17" s="1384">
        <v>0.41433556798140131</v>
      </c>
      <c r="C17" s="1385">
        <v>-1.4078279294766722</v>
      </c>
      <c r="D17" s="1385">
        <v>0.55741488099518233</v>
      </c>
      <c r="E17" s="1385">
        <v>0.95388961568359787</v>
      </c>
      <c r="F17" s="1385">
        <v>0.39709060289325171</v>
      </c>
      <c r="G17" s="1385">
        <v>0.45634402136836139</v>
      </c>
      <c r="H17" s="1386">
        <v>0.47212672090186841</v>
      </c>
      <c r="I17" s="39"/>
    </row>
    <row r="18" spans="1:9">
      <c r="A18" s="203" t="s">
        <v>33</v>
      </c>
      <c r="B18" s="1384">
        <v>0.45281127606852467</v>
      </c>
      <c r="C18" s="1385">
        <v>0.53048105114561839</v>
      </c>
      <c r="D18" s="1385">
        <v>0.49677527203175353</v>
      </c>
      <c r="E18" s="1385">
        <v>0.86388379429242168</v>
      </c>
      <c r="F18" s="1385">
        <v>0.36853331335325701</v>
      </c>
      <c r="G18" s="1385">
        <v>0.51141464665897141</v>
      </c>
      <c r="H18" s="1386">
        <v>0.46135982998933373</v>
      </c>
      <c r="I18" s="39"/>
    </row>
    <row r="19" spans="1:9" s="3" customFormat="1" ht="15" thickBot="1">
      <c r="A19" s="204" t="s">
        <v>722</v>
      </c>
      <c r="B19" s="1387">
        <v>0.47445527500133505</v>
      </c>
      <c r="C19" s="1388">
        <v>0.699777967817102</v>
      </c>
      <c r="D19" s="1388">
        <v>0.55566817489472264</v>
      </c>
      <c r="E19" s="1389">
        <v>0.67399086008573972</v>
      </c>
      <c r="F19" s="1389">
        <v>0.35233863812192129</v>
      </c>
      <c r="G19" s="1389">
        <v>0.6121898722458804</v>
      </c>
      <c r="H19" s="1390">
        <v>0.49452828996291803</v>
      </c>
      <c r="I19" s="77"/>
    </row>
    <row r="20" spans="1:9" s="14" customFormat="1" ht="15" thickBot="1">
      <c r="A20" s="205" t="s">
        <v>328</v>
      </c>
      <c r="B20" s="1391" t="s">
        <v>799</v>
      </c>
      <c r="C20" s="1392" t="s">
        <v>800</v>
      </c>
      <c r="D20" s="1392" t="s">
        <v>801</v>
      </c>
      <c r="E20" s="1392" t="s">
        <v>802</v>
      </c>
      <c r="F20" s="1392" t="s">
        <v>803</v>
      </c>
      <c r="G20" s="1392" t="s">
        <v>804</v>
      </c>
      <c r="H20" s="1393" t="s">
        <v>742</v>
      </c>
      <c r="I20" s="127"/>
    </row>
    <row r="21" spans="1:9" s="14" customFormat="1" ht="15" thickBot="1">
      <c r="A21" s="206" t="s">
        <v>329</v>
      </c>
      <c r="B21" s="1394" t="s">
        <v>805</v>
      </c>
      <c r="C21" s="1395" t="s">
        <v>806</v>
      </c>
      <c r="D21" s="1395" t="s">
        <v>728</v>
      </c>
      <c r="E21" s="1395" t="s">
        <v>807</v>
      </c>
      <c r="F21" s="1395" t="s">
        <v>808</v>
      </c>
      <c r="G21" s="1395" t="s">
        <v>809</v>
      </c>
      <c r="H21" s="1393" t="s">
        <v>743</v>
      </c>
      <c r="I21" s="127"/>
    </row>
    <row r="22" spans="1:9" ht="15" thickBot="1">
      <c r="A22" s="39"/>
      <c r="B22" s="370"/>
      <c r="C22" s="370"/>
      <c r="D22" s="370"/>
      <c r="E22" s="370"/>
      <c r="F22" s="370"/>
      <c r="G22" s="370"/>
      <c r="H22" s="370"/>
      <c r="I22" s="39"/>
    </row>
    <row r="23" spans="1:9" s="632" customFormat="1" ht="14">
      <c r="A23" s="631">
        <v>2020</v>
      </c>
      <c r="B23" s="1415">
        <v>0.40945939891901456</v>
      </c>
      <c r="C23" s="1416">
        <v>0.87809789846363728</v>
      </c>
      <c r="D23" s="1416">
        <v>0.62635544002952481</v>
      </c>
      <c r="E23" s="1416">
        <v>0.9745259717119088</v>
      </c>
      <c r="F23" s="1416">
        <v>0.38955536198008589</v>
      </c>
      <c r="G23" s="1417">
        <v>0.47320743934901321</v>
      </c>
      <c r="H23" s="1418">
        <v>0.46266728222460479</v>
      </c>
    </row>
    <row r="24" spans="1:9" s="633" customFormat="1" thickBot="1">
      <c r="A24" s="1715">
        <v>2021</v>
      </c>
      <c r="B24" s="1419">
        <v>0.43435559617037245</v>
      </c>
      <c r="C24" s="1230">
        <v>0.6031937548764158</v>
      </c>
      <c r="D24" s="1230">
        <v>0.5785448722082891</v>
      </c>
      <c r="E24" s="1230">
        <v>0</v>
      </c>
      <c r="F24" s="1230">
        <v>0.3649455762992363</v>
      </c>
      <c r="G24" s="1420">
        <v>0.50652575421040114</v>
      </c>
      <c r="H24" s="1421">
        <v>0.45922343591407755</v>
      </c>
    </row>
    <row r="25" spans="1:9" s="634" customFormat="1" ht="34.5" customHeight="1" thickBot="1">
      <c r="A25" s="1653" t="s">
        <v>816</v>
      </c>
      <c r="B25" s="1654" t="s">
        <v>810</v>
      </c>
      <c r="C25" s="1655" t="s">
        <v>811</v>
      </c>
      <c r="D25" s="1655" t="s">
        <v>812</v>
      </c>
      <c r="E25" s="1655" t="s">
        <v>813</v>
      </c>
      <c r="F25" s="1655" t="s">
        <v>814</v>
      </c>
      <c r="G25" s="1656" t="s">
        <v>742</v>
      </c>
      <c r="H25" s="1657" t="s">
        <v>815</v>
      </c>
    </row>
    <row r="27" spans="1:9" ht="57" customHeight="1">
      <c r="A27" s="1754" t="s">
        <v>313</v>
      </c>
      <c r="B27" s="1754"/>
      <c r="C27" s="1754"/>
      <c r="D27" s="1754"/>
      <c r="E27" s="1754"/>
      <c r="F27" s="1754"/>
    </row>
  </sheetData>
  <mergeCells count="14">
    <mergeCell ref="A27:F27"/>
    <mergeCell ref="I1:I2"/>
    <mergeCell ref="A10:I10"/>
    <mergeCell ref="A11:F11"/>
    <mergeCell ref="H15:H16"/>
    <mergeCell ref="G15:G16"/>
    <mergeCell ref="B1:D2"/>
    <mergeCell ref="E1:F2"/>
    <mergeCell ref="G1:H2"/>
    <mergeCell ref="F15:F16"/>
    <mergeCell ref="E15:E16"/>
    <mergeCell ref="D15:D16"/>
    <mergeCell ref="C15:C16"/>
    <mergeCell ref="A9:I9"/>
  </mergeCells>
  <hyperlinks>
    <hyperlink ref="A3" location="Index!A1" display="Back to index" xr:uid="{C88F38BD-AE47-4175-A246-BDF5476BE30B}"/>
    <hyperlink ref="A16" location="Index!A1" display="Back to index" xr:uid="{27B678E1-856A-45A9-A11A-8384CF1A7813}"/>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75B06-4530-4351-9321-4081BD789F61}">
  <sheetPr>
    <tabColor theme="2" tint="-9.9978637043366805E-2"/>
  </sheetPr>
  <dimension ref="A1:F40"/>
  <sheetViews>
    <sheetView showGridLines="0" zoomScale="60" zoomScaleNormal="60" workbookViewId="0">
      <selection activeCell="B3" sqref="B3:D3"/>
    </sheetView>
  </sheetViews>
  <sheetFormatPr baseColWidth="10" defaultColWidth="11.453125" defaultRowHeight="14.5"/>
  <cols>
    <col min="1" max="1" width="74.81640625" style="39" customWidth="1"/>
    <col min="2" max="4" width="14.81640625" style="39" bestFit="1" customWidth="1"/>
    <col min="5" max="6" width="11.453125" style="39"/>
  </cols>
  <sheetData>
    <row r="1" spans="1:6" s="13" customFormat="1">
      <c r="A1" s="163" t="s">
        <v>332</v>
      </c>
      <c r="B1" s="1768" t="s">
        <v>124</v>
      </c>
      <c r="C1" s="1769"/>
      <c r="D1" s="1770"/>
      <c r="E1" s="1768" t="s">
        <v>333</v>
      </c>
      <c r="F1" s="1769"/>
    </row>
    <row r="2" spans="1:6" s="13" customFormat="1">
      <c r="A2" s="140" t="s">
        <v>31</v>
      </c>
      <c r="B2" s="1771"/>
      <c r="C2" s="1772"/>
      <c r="D2" s="1773"/>
      <c r="E2" s="1771"/>
      <c r="F2" s="1772"/>
    </row>
    <row r="3" spans="1:6" s="15" customFormat="1" ht="15" thickBot="1">
      <c r="A3" s="1134" t="s">
        <v>32</v>
      </c>
      <c r="B3" s="1518" t="s">
        <v>765</v>
      </c>
      <c r="C3" s="1519" t="s">
        <v>330</v>
      </c>
      <c r="D3" s="1520" t="s">
        <v>766</v>
      </c>
      <c r="E3" s="152" t="s">
        <v>34</v>
      </c>
      <c r="F3" s="153" t="s">
        <v>35</v>
      </c>
    </row>
    <row r="4" spans="1:6">
      <c r="A4" s="214" t="s">
        <v>334</v>
      </c>
      <c r="B4" s="708">
        <v>1318992.8800799998</v>
      </c>
      <c r="C4" s="708">
        <v>1318992.8800799998</v>
      </c>
      <c r="D4" s="1207">
        <v>1318992.8800799998</v>
      </c>
      <c r="E4" s="1196">
        <v>0</v>
      </c>
      <c r="F4" s="1196">
        <v>0</v>
      </c>
    </row>
    <row r="5" spans="1:6">
      <c r="A5" s="215" t="s">
        <v>335</v>
      </c>
      <c r="B5" s="540">
        <v>-208433.40763</v>
      </c>
      <c r="C5" s="540">
        <v>-207745.42306</v>
      </c>
      <c r="D5" s="462">
        <v>-207537.80207000001</v>
      </c>
      <c r="E5" s="1197">
        <v>-9.9940103103990374E-4</v>
      </c>
      <c r="F5" s="1198">
        <v>-4.2968426711605945E-3</v>
      </c>
    </row>
    <row r="6" spans="1:6">
      <c r="A6" s="215" t="s">
        <v>336</v>
      </c>
      <c r="B6" s="540">
        <v>192624.56177999999</v>
      </c>
      <c r="C6" s="540">
        <v>215071.45426</v>
      </c>
      <c r="D6" s="462">
        <v>228857.03628</v>
      </c>
      <c r="E6" s="1197">
        <v>6.4097683569547925E-2</v>
      </c>
      <c r="F6" s="1198">
        <v>0.18809893279021073</v>
      </c>
    </row>
    <row r="7" spans="1:6" ht="16.5">
      <c r="A7" s="215" t="s">
        <v>337</v>
      </c>
      <c r="B7" s="540">
        <v>21429635</v>
      </c>
      <c r="C7" s="540">
        <v>21350149.999999996</v>
      </c>
      <c r="D7" s="462">
        <v>21364271.999999996</v>
      </c>
      <c r="E7" s="1197">
        <v>6.6144734346118561E-4</v>
      </c>
      <c r="F7" s="1198">
        <v>-3.0501219456142703E-3</v>
      </c>
    </row>
    <row r="8" spans="1:6" ht="16.5">
      <c r="A8" s="215" t="s">
        <v>338</v>
      </c>
      <c r="B8" s="540">
        <v>443402.00000000006</v>
      </c>
      <c r="C8" s="540">
        <v>423896.56158457207</v>
      </c>
      <c r="D8" s="462">
        <v>420062.11187999358</v>
      </c>
      <c r="E8" s="1197">
        <v>-9.0457202347782317E-3</v>
      </c>
      <c r="F8" s="1198">
        <v>-5.2638211194370954E-2</v>
      </c>
    </row>
    <row r="9" spans="1:6" ht="16.5">
      <c r="A9" s="215" t="s">
        <v>339</v>
      </c>
      <c r="B9" s="540">
        <v>1838144.8740893144</v>
      </c>
      <c r="C9" s="540">
        <v>1993306.1237356267</v>
      </c>
      <c r="D9" s="462">
        <v>2001064.9315088072</v>
      </c>
      <c r="E9" s="1197">
        <v>3.8924316143873483E-3</v>
      </c>
      <c r="F9" s="1198">
        <v>8.8632870953770482E-2</v>
      </c>
    </row>
    <row r="10" spans="1:6">
      <c r="A10" s="215" t="s">
        <v>340</v>
      </c>
      <c r="B10" s="428" t="s">
        <v>169</v>
      </c>
      <c r="C10" s="428" t="s">
        <v>169</v>
      </c>
      <c r="D10" s="428" t="s">
        <v>169</v>
      </c>
      <c r="E10" s="1197" t="s">
        <v>169</v>
      </c>
      <c r="F10" s="1198" t="s">
        <v>169</v>
      </c>
    </row>
    <row r="11" spans="1:6">
      <c r="A11" s="215" t="s">
        <v>342</v>
      </c>
      <c r="B11" s="540">
        <v>5491480.1551516037</v>
      </c>
      <c r="C11" s="540">
        <v>6393705.6201399416</v>
      </c>
      <c r="D11" s="462">
        <v>6173159.2649970856</v>
      </c>
      <c r="E11" s="1197">
        <v>-3.449429301970719E-2</v>
      </c>
      <c r="F11" s="1198">
        <v>0.12413394760354235</v>
      </c>
    </row>
    <row r="12" spans="1:6">
      <c r="A12" s="216" t="s">
        <v>343</v>
      </c>
      <c r="B12" s="540">
        <v>-715613.94072329742</v>
      </c>
      <c r="C12" s="540">
        <v>-727585.31241893547</v>
      </c>
      <c r="D12" s="462">
        <v>-712517.96842329274</v>
      </c>
      <c r="E12" s="1197">
        <v>-2.0708697301144996E-2</v>
      </c>
      <c r="F12" s="1198">
        <v>-4.3263163611311217E-3</v>
      </c>
    </row>
    <row r="13" spans="1:6">
      <c r="A13" s="215" t="s">
        <v>344</v>
      </c>
      <c r="B13" s="540">
        <v>-820899</v>
      </c>
      <c r="C13" s="540">
        <v>-826196</v>
      </c>
      <c r="D13" s="462">
        <v>-796859</v>
      </c>
      <c r="E13" s="1197">
        <v>-3.5508523401226788E-2</v>
      </c>
      <c r="F13" s="1198">
        <v>-2.9284966847322291E-2</v>
      </c>
    </row>
    <row r="14" spans="1:6">
      <c r="A14" s="215" t="s">
        <v>345</v>
      </c>
      <c r="B14" s="428" t="s">
        <v>169</v>
      </c>
      <c r="C14" s="428" t="s">
        <v>169</v>
      </c>
      <c r="D14" s="428" t="s">
        <v>169</v>
      </c>
      <c r="E14" s="1197" t="s">
        <v>169</v>
      </c>
      <c r="F14" s="1198" t="s">
        <v>169</v>
      </c>
    </row>
    <row r="15" spans="1:6" ht="16.5">
      <c r="A15" s="215" t="s">
        <v>346</v>
      </c>
      <c r="B15" s="428" t="s">
        <v>169</v>
      </c>
      <c r="C15" s="428" t="s">
        <v>169</v>
      </c>
      <c r="D15" s="428" t="s">
        <v>169</v>
      </c>
      <c r="E15" s="1197" t="s">
        <v>169</v>
      </c>
      <c r="F15" s="1198" t="s">
        <v>169</v>
      </c>
    </row>
    <row r="16" spans="1:6" s="3" customFormat="1" ht="17" thickBot="1">
      <c r="A16" s="215" t="s">
        <v>347</v>
      </c>
      <c r="B16" s="428" t="s">
        <v>169</v>
      </c>
      <c r="C16" s="428" t="s">
        <v>169</v>
      </c>
      <c r="D16" s="428" t="s">
        <v>169</v>
      </c>
      <c r="E16" s="1210" t="s">
        <v>169</v>
      </c>
      <c r="F16" s="1198" t="s">
        <v>169</v>
      </c>
    </row>
    <row r="17" spans="1:6" s="14" customFormat="1" ht="15" thickBot="1">
      <c r="A17" s="217" t="s">
        <v>348</v>
      </c>
      <c r="B17" s="1172">
        <v>28969333.122747626</v>
      </c>
      <c r="C17" s="1172">
        <v>29933595.904321201</v>
      </c>
      <c r="D17" s="1172">
        <v>29789493.454252586</v>
      </c>
      <c r="E17" s="709">
        <v>-4.8140708028938661E-3</v>
      </c>
      <c r="F17" s="1214">
        <v>2.8311329364394178E-2</v>
      </c>
    </row>
    <row r="18" spans="1:6" s="14" customFormat="1" ht="15" thickBot="1">
      <c r="A18" s="218"/>
      <c r="B18" s="178"/>
      <c r="C18" s="178"/>
      <c r="D18" s="178"/>
      <c r="E18" s="280"/>
      <c r="F18" s="280"/>
    </row>
    <row r="19" spans="1:6" ht="16.5">
      <c r="A19" s="157" t="s">
        <v>349</v>
      </c>
      <c r="B19" s="708">
        <v>15312787.063868353</v>
      </c>
      <c r="C19" s="708">
        <v>15305133.816655103</v>
      </c>
      <c r="D19" s="1207">
        <v>15353163.241958346</v>
      </c>
      <c r="E19" s="1195">
        <v>3.1381251466731097E-3</v>
      </c>
      <c r="F19" s="1196">
        <v>2.6367621989118462E-3</v>
      </c>
    </row>
    <row r="20" spans="1:6" s="3" customFormat="1" ht="17" thickBot="1">
      <c r="A20" s="219" t="s">
        <v>350</v>
      </c>
      <c r="B20" s="1106">
        <v>13656546.058879269</v>
      </c>
      <c r="C20" s="1106">
        <v>14628462.087666102</v>
      </c>
      <c r="D20" s="816">
        <v>14436330.212294243</v>
      </c>
      <c r="E20" s="1210">
        <v>-1.3134113088610566E-2</v>
      </c>
      <c r="F20" s="1205">
        <v>5.7099661221291731E-2</v>
      </c>
    </row>
    <row r="21" spans="1:6" s="14" customFormat="1" ht="15" thickBot="1">
      <c r="A21" s="218"/>
      <c r="B21" s="178"/>
      <c r="C21" s="178"/>
      <c r="D21" s="178"/>
      <c r="E21" s="281"/>
      <c r="F21" s="280"/>
    </row>
    <row r="22" spans="1:6" s="250" customFormat="1" ht="16.5">
      <c r="A22" s="157" t="s">
        <v>351</v>
      </c>
      <c r="B22" s="708">
        <v>20136257.621765956</v>
      </c>
      <c r="C22" s="708">
        <v>18710798.500881255</v>
      </c>
      <c r="D22" s="708">
        <v>18530113.38109941</v>
      </c>
      <c r="E22" s="1195">
        <v>-9.6567294962496275E-3</v>
      </c>
      <c r="F22" s="1196">
        <v>-7.9763790811377522E-2</v>
      </c>
    </row>
    <row r="23" spans="1:6" s="1713" customFormat="1" ht="16.5">
      <c r="A23" s="158" t="s">
        <v>352</v>
      </c>
      <c r="B23" s="540">
        <v>1304266.3368819368</v>
      </c>
      <c r="C23" s="540">
        <v>1418922</v>
      </c>
      <c r="D23" s="1711">
        <v>1430566.9952386767</v>
      </c>
      <c r="E23" s="1197">
        <v>8.2069312045882636E-3</v>
      </c>
      <c r="F23" s="1712">
        <v>9.683655460945384E-2</v>
      </c>
    </row>
    <row r="24" spans="1:6" s="1713" customFormat="1">
      <c r="A24" s="158" t="s">
        <v>353</v>
      </c>
      <c r="B24" s="540">
        <v>-467302.75919020001</v>
      </c>
      <c r="C24" s="540">
        <v>-503808.67382350005</v>
      </c>
      <c r="D24" s="1711">
        <v>-513261.58567470004</v>
      </c>
      <c r="E24" s="1197">
        <v>1.8762900168947105E-2</v>
      </c>
      <c r="F24" s="1712">
        <v>9.8349144276706602E-2</v>
      </c>
    </row>
    <row r="25" spans="1:6" s="3" customFormat="1" ht="15" thickBot="1">
      <c r="A25" s="219" t="s">
        <v>354</v>
      </c>
      <c r="B25" s="428" t="s">
        <v>169</v>
      </c>
      <c r="C25" s="428" t="s">
        <v>169</v>
      </c>
      <c r="D25" s="428" t="s">
        <v>169</v>
      </c>
      <c r="E25" s="1210" t="s">
        <v>169</v>
      </c>
      <c r="F25" s="1205" t="s">
        <v>169</v>
      </c>
    </row>
    <row r="26" spans="1:6" s="14" customFormat="1" ht="15" thickBot="1">
      <c r="A26" s="165" t="s">
        <v>355</v>
      </c>
      <c r="B26" s="1172">
        <v>20973221.19945769</v>
      </c>
      <c r="C26" s="1172">
        <v>19625911.827057756</v>
      </c>
      <c r="D26" s="1172">
        <v>19447418.790663388</v>
      </c>
      <c r="E26" s="709">
        <v>-9.0947640021639131E-3</v>
      </c>
      <c r="F26" s="1214">
        <v>-7.2750027012243423E-2</v>
      </c>
    </row>
    <row r="27" spans="1:6" s="14" customFormat="1" ht="15" thickBot="1">
      <c r="A27" s="165" t="s">
        <v>356</v>
      </c>
      <c r="B27" s="1396">
        <v>1.3812534015278823</v>
      </c>
      <c r="C27" s="1396">
        <v>1.5252079071838331</v>
      </c>
      <c r="D27" s="1396">
        <v>1.5317967785295177</v>
      </c>
      <c r="E27" s="1183"/>
      <c r="F27" s="1184"/>
    </row>
    <row r="28" spans="1:6" s="14" customFormat="1" ht="17" thickBot="1">
      <c r="A28" s="165" t="s">
        <v>357</v>
      </c>
      <c r="B28" s="1396">
        <v>1</v>
      </c>
      <c r="C28" s="1396">
        <v>1</v>
      </c>
      <c r="D28" s="1710">
        <v>1</v>
      </c>
      <c r="E28" s="1397"/>
      <c r="F28" s="1398"/>
    </row>
    <row r="29" spans="1:6">
      <c r="A29" s="37"/>
      <c r="B29" s="37"/>
      <c r="C29" s="37"/>
      <c r="D29" s="37"/>
      <c r="E29" s="1775"/>
      <c r="F29" s="1775"/>
    </row>
    <row r="30" spans="1:6">
      <c r="A30" s="1767" t="s">
        <v>358</v>
      </c>
      <c r="B30" s="1767"/>
      <c r="C30" s="1767"/>
      <c r="D30" s="1767"/>
      <c r="E30" s="1767"/>
      <c r="F30" s="1767"/>
    </row>
    <row r="31" spans="1:6">
      <c r="A31" s="162" t="s">
        <v>359</v>
      </c>
      <c r="B31" s="162"/>
      <c r="C31" s="298"/>
      <c r="D31" s="298"/>
      <c r="E31" s="1774"/>
      <c r="F31" s="1774"/>
    </row>
    <row r="32" spans="1:6" ht="31.4" customHeight="1">
      <c r="A32" s="1777" t="s">
        <v>360</v>
      </c>
      <c r="B32" s="1777"/>
      <c r="C32" s="1777"/>
      <c r="D32" s="1777"/>
      <c r="E32" s="1777"/>
      <c r="F32" s="1777"/>
    </row>
    <row r="33" spans="1:6">
      <c r="A33" s="162" t="s">
        <v>361</v>
      </c>
      <c r="B33" s="162"/>
      <c r="C33" s="37"/>
      <c r="D33" s="37"/>
      <c r="E33" s="1775"/>
      <c r="F33" s="1775"/>
    </row>
    <row r="34" spans="1:6" ht="18.75" customHeight="1">
      <c r="A34" s="1767" t="s">
        <v>362</v>
      </c>
      <c r="B34" s="1767"/>
      <c r="C34" s="1767"/>
      <c r="D34" s="1767"/>
      <c r="E34" s="1767"/>
      <c r="F34" s="1767"/>
    </row>
    <row r="35" spans="1:6">
      <c r="A35" s="1767"/>
      <c r="B35" s="1767"/>
      <c r="C35" s="1767"/>
      <c r="D35" s="1767"/>
      <c r="E35" s="1767"/>
      <c r="F35" s="1767"/>
    </row>
    <row r="36" spans="1:6" ht="30" customHeight="1">
      <c r="A36" s="1777" t="s">
        <v>363</v>
      </c>
      <c r="B36" s="1777"/>
      <c r="C36" s="1777"/>
      <c r="D36" s="1777"/>
      <c r="E36" s="1777"/>
      <c r="F36" s="1777"/>
    </row>
    <row r="37" spans="1:6">
      <c r="A37" s="162" t="s">
        <v>364</v>
      </c>
      <c r="B37" s="162"/>
      <c r="C37" s="207"/>
      <c r="D37" s="207"/>
      <c r="E37" s="207"/>
      <c r="F37" s="207"/>
    </row>
    <row r="38" spans="1:6">
      <c r="A38" s="162" t="s">
        <v>365</v>
      </c>
      <c r="B38" s="162"/>
      <c r="C38" s="37"/>
      <c r="D38" s="37"/>
      <c r="E38" s="1775"/>
      <c r="F38" s="1775"/>
    </row>
    <row r="39" spans="1:6">
      <c r="A39" s="162" t="s">
        <v>366</v>
      </c>
      <c r="B39" s="162"/>
      <c r="C39" s="37"/>
      <c r="D39" s="37"/>
      <c r="E39" s="1775"/>
      <c r="F39" s="1775"/>
    </row>
    <row r="40" spans="1:6">
      <c r="A40" s="162" t="s">
        <v>367</v>
      </c>
      <c r="B40" s="162"/>
      <c r="C40" s="162"/>
      <c r="D40" s="162"/>
      <c r="E40" s="1776"/>
      <c r="F40" s="1776"/>
    </row>
  </sheetData>
  <mergeCells count="12">
    <mergeCell ref="E39:F39"/>
    <mergeCell ref="E40:F40"/>
    <mergeCell ref="A32:F32"/>
    <mergeCell ref="A34:F35"/>
    <mergeCell ref="E38:F38"/>
    <mergeCell ref="E33:F33"/>
    <mergeCell ref="A36:F36"/>
    <mergeCell ref="A30:F30"/>
    <mergeCell ref="B1:D2"/>
    <mergeCell ref="E1:F2"/>
    <mergeCell ref="E31:F31"/>
    <mergeCell ref="E29:F29"/>
  </mergeCells>
  <hyperlinks>
    <hyperlink ref="A3" location="Index!A1" display="Back to index" xr:uid="{461CD6E9-7000-441A-9FAD-AF31A0022609}"/>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5D1E4-97AD-4D40-8884-6A5A7B349EE6}">
  <sheetPr>
    <tabColor theme="2" tint="-9.9978637043366805E-2"/>
  </sheetPr>
  <dimension ref="A1:F61"/>
  <sheetViews>
    <sheetView showGridLines="0" zoomScale="60" zoomScaleNormal="60" workbookViewId="0">
      <selection activeCell="B3" sqref="B3:D3"/>
    </sheetView>
  </sheetViews>
  <sheetFormatPr baseColWidth="10" defaultColWidth="11.453125" defaultRowHeight="14.5"/>
  <cols>
    <col min="1" max="1" width="65.54296875" style="39" customWidth="1"/>
    <col min="2" max="4" width="15.81640625" style="39" bestFit="1" customWidth="1"/>
    <col min="5" max="6" width="11.54296875" style="39" bestFit="1" customWidth="1"/>
  </cols>
  <sheetData>
    <row r="1" spans="1:6" s="13" customFormat="1">
      <c r="A1" s="220" t="s">
        <v>334</v>
      </c>
      <c r="B1" s="1768" t="s">
        <v>124</v>
      </c>
      <c r="C1" s="1769"/>
      <c r="D1" s="1770"/>
      <c r="E1" s="1768" t="s">
        <v>333</v>
      </c>
      <c r="F1" s="1769"/>
    </row>
    <row r="2" spans="1:6" s="13" customFormat="1">
      <c r="A2" s="221" t="s">
        <v>31</v>
      </c>
      <c r="B2" s="1771"/>
      <c r="C2" s="1772"/>
      <c r="D2" s="1773"/>
      <c r="E2" s="1771"/>
      <c r="F2" s="1772"/>
    </row>
    <row r="3" spans="1:6" s="15" customFormat="1" ht="15" thickBot="1">
      <c r="A3" s="1134" t="s">
        <v>32</v>
      </c>
      <c r="B3" s="1518" t="s">
        <v>765</v>
      </c>
      <c r="C3" s="1519" t="s">
        <v>330</v>
      </c>
      <c r="D3" s="1520" t="s">
        <v>766</v>
      </c>
      <c r="E3" s="152" t="s">
        <v>34</v>
      </c>
      <c r="F3" s="153" t="s">
        <v>35</v>
      </c>
    </row>
    <row r="4" spans="1:6">
      <c r="A4" s="304" t="s">
        <v>334</v>
      </c>
      <c r="B4" s="1658">
        <v>11067386.717</v>
      </c>
      <c r="C4" s="850">
        <v>11317386.71699</v>
      </c>
      <c r="D4" s="850">
        <v>11317386.717020001</v>
      </c>
      <c r="E4" s="1659">
        <v>2.6509905381999488E-12</v>
      </c>
      <c r="F4" s="1660">
        <v>2.258889170611432E-2</v>
      </c>
    </row>
    <row r="5" spans="1:6">
      <c r="A5" s="304" t="s">
        <v>368</v>
      </c>
      <c r="B5" s="1658">
        <v>6166670.1523000002</v>
      </c>
      <c r="C5" s="850">
        <v>6707830.7316200007</v>
      </c>
      <c r="D5" s="850">
        <v>6707830.7316399999</v>
      </c>
      <c r="E5" s="1661">
        <v>2.9813929103283954E-12</v>
      </c>
      <c r="F5" s="1662">
        <v>8.7755720019849215E-2</v>
      </c>
    </row>
    <row r="6" spans="1:6">
      <c r="A6" s="158" t="s">
        <v>369</v>
      </c>
      <c r="B6" s="428" t="s">
        <v>169</v>
      </c>
      <c r="C6" s="428" t="s">
        <v>169</v>
      </c>
      <c r="D6" s="428" t="s">
        <v>169</v>
      </c>
      <c r="E6" s="1661" t="s">
        <v>41</v>
      </c>
      <c r="F6" s="1662" t="s">
        <v>41</v>
      </c>
    </row>
    <row r="7" spans="1:6" ht="16.5">
      <c r="A7" s="304" t="s">
        <v>370</v>
      </c>
      <c r="B7" s="1658">
        <v>1595915.74449</v>
      </c>
      <c r="C7" s="850">
        <v>1720950.8891800002</v>
      </c>
      <c r="D7" s="850">
        <v>1735371.6237300001</v>
      </c>
      <c r="E7" s="1661">
        <v>8.3795154415307049E-3</v>
      </c>
      <c r="F7" s="1662">
        <v>8.7382983545015072E-2</v>
      </c>
    </row>
    <row r="8" spans="1:6">
      <c r="A8" s="304" t="s">
        <v>340</v>
      </c>
      <c r="B8" s="427" t="s">
        <v>169</v>
      </c>
      <c r="C8" s="428" t="s">
        <v>169</v>
      </c>
      <c r="D8" s="428" t="s">
        <v>169</v>
      </c>
      <c r="E8" s="1661" t="s">
        <v>41</v>
      </c>
      <c r="F8" s="1662" t="s">
        <v>41</v>
      </c>
    </row>
    <row r="9" spans="1:6">
      <c r="A9" s="304" t="s">
        <v>342</v>
      </c>
      <c r="B9" s="1658">
        <v>4817188.3049999997</v>
      </c>
      <c r="C9" s="850">
        <v>5595900.0000000009</v>
      </c>
      <c r="D9" s="850">
        <v>5397450</v>
      </c>
      <c r="E9" s="1661">
        <v>-3.546346432209313E-2</v>
      </c>
      <c r="F9" s="1662">
        <v>0.12045651078196752</v>
      </c>
    </row>
    <row r="10" spans="1:6" ht="28">
      <c r="A10" s="222" t="s">
        <v>371</v>
      </c>
      <c r="B10" s="1658">
        <v>-2314790.3541099993</v>
      </c>
      <c r="C10" s="850">
        <v>-2263804.7708499995</v>
      </c>
      <c r="D10" s="850">
        <v>-2263804.77085</v>
      </c>
      <c r="E10" s="1661">
        <v>0</v>
      </c>
      <c r="F10" s="1662">
        <v>-2.2026004717650746E-2</v>
      </c>
    </row>
    <row r="11" spans="1:6">
      <c r="A11" s="223" t="s">
        <v>372</v>
      </c>
      <c r="B11" s="1658">
        <v>-2297879.1981599992</v>
      </c>
      <c r="C11" s="850">
        <v>-2377058.1715499996</v>
      </c>
      <c r="D11" s="850">
        <v>-2435661.31201</v>
      </c>
      <c r="E11" s="1661">
        <v>2.4653641699389883E-2</v>
      </c>
      <c r="F11" s="1662">
        <v>5.9960555785668911E-2</v>
      </c>
    </row>
    <row r="12" spans="1:6">
      <c r="A12" s="223" t="s">
        <v>373</v>
      </c>
      <c r="B12" s="1658">
        <v>-16911.15595</v>
      </c>
      <c r="C12" s="850">
        <v>113253.4007</v>
      </c>
      <c r="D12" s="850">
        <v>171856.54115999999</v>
      </c>
      <c r="E12" s="1661">
        <v>0.51745148576364119</v>
      </c>
      <c r="F12" s="1662" t="s">
        <v>41</v>
      </c>
    </row>
    <row r="13" spans="1:6">
      <c r="A13" s="304" t="s">
        <v>344</v>
      </c>
      <c r="B13" s="1658">
        <v>-122083.18850999999</v>
      </c>
      <c r="C13" s="850">
        <v>-122083.18850999999</v>
      </c>
      <c r="D13" s="850">
        <v>-122083.18850999999</v>
      </c>
      <c r="E13" s="1661">
        <v>0</v>
      </c>
      <c r="F13" s="1662">
        <v>0</v>
      </c>
    </row>
    <row r="14" spans="1:6" s="3" customFormat="1" ht="15" thickBot="1">
      <c r="A14" s="224" t="s">
        <v>374</v>
      </c>
      <c r="B14" s="1664">
        <v>21210287.376170002</v>
      </c>
      <c r="C14" s="862">
        <v>22956180.378430001</v>
      </c>
      <c r="D14" s="1665">
        <v>22772151.113030002</v>
      </c>
      <c r="E14" s="1666">
        <v>-8.016545538774289E-3</v>
      </c>
      <c r="F14" s="1667">
        <v>7.3637085116289899E-2</v>
      </c>
    </row>
    <row r="15" spans="1:6" s="14" customFormat="1" ht="15" thickBot="1">
      <c r="A15" s="305"/>
      <c r="B15" s="305"/>
      <c r="C15" s="305"/>
      <c r="D15" s="305"/>
      <c r="E15" s="227"/>
      <c r="F15" s="227"/>
    </row>
    <row r="16" spans="1:6" s="14" customFormat="1" ht="15" thickBot="1">
      <c r="A16" s="105" t="s">
        <v>375</v>
      </c>
      <c r="B16" s="1668">
        <v>90253383</v>
      </c>
      <c r="C16" s="1669">
        <v>100119715</v>
      </c>
      <c r="D16" s="1670">
        <v>94628498</v>
      </c>
      <c r="E16" s="1671">
        <v>-5.4846510499954926E-2</v>
      </c>
      <c r="F16" s="1672">
        <v>4.8475911423730235E-2</v>
      </c>
    </row>
    <row r="17" spans="1:6" s="14" customFormat="1" ht="15" thickBot="1">
      <c r="A17" s="305"/>
      <c r="B17" s="305"/>
      <c r="C17" s="305"/>
      <c r="D17" s="305"/>
      <c r="E17" s="227"/>
      <c r="F17" s="227"/>
    </row>
    <row r="18" spans="1:6" ht="16.5">
      <c r="A18" s="157" t="s">
        <v>376</v>
      </c>
      <c r="B18" s="1673">
        <v>14783879.219415002</v>
      </c>
      <c r="C18" s="847">
        <v>15142988.348435003</v>
      </c>
      <c r="D18" s="1674">
        <v>15142988.348485002</v>
      </c>
      <c r="E18" s="1659">
        <v>3.3017910725642124E-12</v>
      </c>
      <c r="F18" s="1660">
        <v>2.4290588670286137E-2</v>
      </c>
    </row>
    <row r="19" spans="1:6" s="3" customFormat="1" ht="17" thickBot="1">
      <c r="A19" s="219" t="s">
        <v>377</v>
      </c>
      <c r="B19" s="1675">
        <v>6426408.1567550004</v>
      </c>
      <c r="C19" s="886">
        <v>7813192.0299950019</v>
      </c>
      <c r="D19" s="887">
        <v>7629162.7645450011</v>
      </c>
      <c r="E19" s="1676">
        <v>-2.3553659598216536E-2</v>
      </c>
      <c r="F19" s="1677">
        <v>0.18715814160134653</v>
      </c>
    </row>
    <row r="20" spans="1:6" s="14" customFormat="1" ht="15" thickBot="1">
      <c r="A20" s="305"/>
      <c r="B20" s="305"/>
      <c r="C20" s="305"/>
      <c r="D20" s="305"/>
      <c r="E20" s="227"/>
      <c r="F20" s="227"/>
    </row>
    <row r="21" spans="1:6" s="14" customFormat="1" ht="16.5" thickBot="1">
      <c r="A21" s="165" t="s">
        <v>378</v>
      </c>
      <c r="B21" s="1678">
        <v>142042877.39649171</v>
      </c>
      <c r="C21" s="1679">
        <v>151415294.43704152</v>
      </c>
      <c r="D21" s="1679">
        <v>152376235.49898833</v>
      </c>
      <c r="E21" s="869">
        <v>6.3463936421982031E-3</v>
      </c>
      <c r="F21" s="865">
        <v>7.2748160920822397E-2</v>
      </c>
    </row>
    <row r="22" spans="1:6">
      <c r="A22" s="304" t="s">
        <v>379</v>
      </c>
      <c r="B22" s="1680">
        <v>125874293.59021005</v>
      </c>
      <c r="C22" s="1681">
        <v>135576213.96759999</v>
      </c>
      <c r="D22" s="1682">
        <v>137707534.61105999</v>
      </c>
      <c r="E22" s="1659">
        <v>1.572046143705819E-2</v>
      </c>
      <c r="F22" s="1660">
        <v>9.4008400630025704E-2</v>
      </c>
    </row>
    <row r="23" spans="1:6" ht="16.5">
      <c r="A23" s="158" t="s">
        <v>380</v>
      </c>
      <c r="B23" s="1683">
        <v>4859240.847581666</v>
      </c>
      <c r="C23" s="857">
        <v>3792119.0483715339</v>
      </c>
      <c r="D23" s="1684">
        <v>2408770.4184658369</v>
      </c>
      <c r="E23" s="1661">
        <v>-0.36479567552072351</v>
      </c>
      <c r="F23" s="1662">
        <v>-0.50429079479264183</v>
      </c>
    </row>
    <row r="24" spans="1:6" s="3" customFormat="1" ht="15" thickBot="1">
      <c r="A24" s="219" t="s">
        <v>381</v>
      </c>
      <c r="B24" s="1664">
        <v>11309342.958700001</v>
      </c>
      <c r="C24" s="862">
        <v>12046961.42107</v>
      </c>
      <c r="D24" s="1665">
        <v>12259930.469462499</v>
      </c>
      <c r="E24" s="1676">
        <v>1.7678237768738794E-2</v>
      </c>
      <c r="F24" s="1677">
        <v>8.4053292417950246E-2</v>
      </c>
    </row>
    <row r="25" spans="1:6" s="14" customFormat="1" ht="15" thickBot="1">
      <c r="A25" s="305"/>
      <c r="B25" s="305"/>
      <c r="C25" s="305"/>
      <c r="D25" s="305"/>
      <c r="E25" s="227"/>
      <c r="F25" s="227"/>
    </row>
    <row r="26" spans="1:6" s="14" customFormat="1" ht="15" thickBot="1">
      <c r="A26" s="165" t="s">
        <v>382</v>
      </c>
      <c r="B26" s="1678">
        <v>16359369.937859174</v>
      </c>
      <c r="C26" s="1679">
        <v>13925638.273197912</v>
      </c>
      <c r="D26" s="1679">
        <v>14356116.724262154</v>
      </c>
      <c r="E26" s="869">
        <v>3.0912654961946395E-2</v>
      </c>
      <c r="F26" s="865">
        <v>-0.12245295639174052</v>
      </c>
    </row>
    <row r="27" spans="1:6">
      <c r="A27" s="157" t="s">
        <v>383</v>
      </c>
      <c r="B27" s="1680">
        <v>12587429.359021006</v>
      </c>
      <c r="C27" s="1681">
        <v>10561112.203384802</v>
      </c>
      <c r="D27" s="1681">
        <v>10846097.117408</v>
      </c>
      <c r="E27" s="1659">
        <v>2.6984365712151175E-2</v>
      </c>
      <c r="F27" s="1660">
        <v>-0.1383389882037391</v>
      </c>
    </row>
    <row r="28" spans="1:6">
      <c r="A28" s="158" t="s">
        <v>384</v>
      </c>
      <c r="B28" s="1683">
        <v>485924.08475816663</v>
      </c>
      <c r="C28" s="857">
        <v>312746.02675311005</v>
      </c>
      <c r="D28" s="857">
        <v>379211.90483715339</v>
      </c>
      <c r="E28" s="1661">
        <v>0.21252349318098052</v>
      </c>
      <c r="F28" s="1662">
        <v>-0.21960669015638826</v>
      </c>
    </row>
    <row r="29" spans="1:6">
      <c r="A29" s="158" t="s">
        <v>385</v>
      </c>
      <c r="B29" s="1683">
        <v>1130934.2958700003</v>
      </c>
      <c r="C29" s="857">
        <v>1179465.1603300001</v>
      </c>
      <c r="D29" s="857">
        <v>1204696.1421070001</v>
      </c>
      <c r="E29" s="1661">
        <v>2.1391883902650149E-2</v>
      </c>
      <c r="F29" s="1662">
        <v>6.5222043850263339E-2</v>
      </c>
    </row>
    <row r="30" spans="1:6" s="3" customFormat="1" ht="15" thickBot="1">
      <c r="A30" s="211" t="s">
        <v>386</v>
      </c>
      <c r="B30" s="1664">
        <v>2155082.1982100001</v>
      </c>
      <c r="C30" s="862">
        <v>1872314.8827299997</v>
      </c>
      <c r="D30" s="1665">
        <v>1926111.5599099998</v>
      </c>
      <c r="E30" s="1676">
        <v>2.8732708197864575E-2</v>
      </c>
      <c r="F30" s="1677">
        <v>-0.10624682366648568</v>
      </c>
    </row>
    <row r="31" spans="1:6" s="14" customFormat="1" ht="15" thickBot="1">
      <c r="A31" s="305"/>
      <c r="B31" s="305"/>
      <c r="C31" s="305"/>
      <c r="D31" s="305"/>
      <c r="E31" s="227"/>
      <c r="F31" s="227"/>
    </row>
    <row r="32" spans="1:6" s="14" customFormat="1" ht="16.5" thickBot="1">
      <c r="A32" s="144" t="s">
        <v>387</v>
      </c>
      <c r="B32" s="1678">
        <v>15292574.503940001</v>
      </c>
      <c r="C32" s="1679">
        <v>15869606.724780003</v>
      </c>
      <c r="D32" s="1685">
        <v>16856292.391959999</v>
      </c>
      <c r="E32" s="869">
        <v>6.2174550654699567E-2</v>
      </c>
      <c r="F32" s="865">
        <v>0.10225340982429865</v>
      </c>
    </row>
    <row r="33" spans="1:6">
      <c r="A33" s="304" t="s">
        <v>388</v>
      </c>
      <c r="B33" s="1658">
        <v>17234056.8693</v>
      </c>
      <c r="C33" s="850">
        <v>18025217.44861</v>
      </c>
      <c r="D33" s="850">
        <v>18025217.448660001</v>
      </c>
      <c r="E33" s="1659">
        <v>2.7740032493284161E-12</v>
      </c>
      <c r="F33" s="1660">
        <v>4.590681029777377E-2</v>
      </c>
    </row>
    <row r="34" spans="1:6">
      <c r="A34" s="304" t="s">
        <v>389</v>
      </c>
      <c r="B34" s="1658">
        <v>832931.26140999992</v>
      </c>
      <c r="C34" s="850">
        <v>2007214.0565399998</v>
      </c>
      <c r="D34" s="850">
        <v>3032690.8729300001</v>
      </c>
      <c r="E34" s="1661">
        <v>0.51089559334678003</v>
      </c>
      <c r="F34" s="1662">
        <v>2.6409857732992399</v>
      </c>
    </row>
    <row r="35" spans="1:6">
      <c r="A35" s="304" t="s">
        <v>390</v>
      </c>
      <c r="B35" s="1658">
        <v>691093.77424000006</v>
      </c>
      <c r="C35" s="850">
        <v>-591123.04143999994</v>
      </c>
      <c r="D35" s="850">
        <v>-497304.30626000004</v>
      </c>
      <c r="E35" s="1661">
        <v>-0.15871270209913257</v>
      </c>
      <c r="F35" s="1662">
        <v>-1.7195901986049411</v>
      </c>
    </row>
    <row r="36" spans="1:6">
      <c r="A36" s="304" t="s">
        <v>391</v>
      </c>
      <c r="B36" s="1658">
        <v>-1167628.20285</v>
      </c>
      <c r="C36" s="850">
        <v>-1194643.5673799999</v>
      </c>
      <c r="D36" s="850">
        <v>-1268650.3113599997</v>
      </c>
      <c r="E36" s="1661">
        <v>6.1948807159532659E-2</v>
      </c>
      <c r="F36" s="1662">
        <v>8.6519071964363592E-2</v>
      </c>
    </row>
    <row r="37" spans="1:6" s="3" customFormat="1" ht="15" thickBot="1">
      <c r="A37" s="211" t="s">
        <v>392</v>
      </c>
      <c r="B37" s="1675">
        <v>-2297879.1981599992</v>
      </c>
      <c r="C37" s="886">
        <v>-2377058.1715499996</v>
      </c>
      <c r="D37" s="886">
        <v>-2435661.31201</v>
      </c>
      <c r="E37" s="1676">
        <v>2.4653641699389883E-2</v>
      </c>
      <c r="F37" s="1677">
        <v>5.9960555785668834E-2</v>
      </c>
    </row>
    <row r="38" spans="1:6" s="14" customFormat="1" ht="15" thickBot="1">
      <c r="A38" s="37"/>
      <c r="B38" s="37"/>
      <c r="C38" s="37"/>
      <c r="D38" s="37"/>
      <c r="E38" s="260"/>
      <c r="F38" s="260"/>
    </row>
    <row r="39" spans="1:6" s="14" customFormat="1" ht="17" thickBot="1">
      <c r="A39" s="165" t="s">
        <v>393</v>
      </c>
      <c r="B39" s="1678">
        <v>134192100.06888196</v>
      </c>
      <c r="C39" s="1679">
        <v>142988955.64564174</v>
      </c>
      <c r="D39" s="1679">
        <v>142406953.62246332</v>
      </c>
      <c r="E39" s="869">
        <v>-4.0702585773180842E-3</v>
      </c>
      <c r="F39" s="865">
        <v>6.1217117470883917E-2</v>
      </c>
    </row>
    <row r="40" spans="1:6">
      <c r="A40" s="157" t="s">
        <v>394</v>
      </c>
      <c r="B40" s="1673">
        <v>142042877.39649171</v>
      </c>
      <c r="C40" s="847">
        <v>151415294.43704152</v>
      </c>
      <c r="D40" s="1674">
        <v>152376235.49898833</v>
      </c>
      <c r="E40" s="1659">
        <v>6.3463936421982031E-3</v>
      </c>
      <c r="F40" s="1660">
        <v>7.2748160920822397E-2</v>
      </c>
    </row>
    <row r="41" spans="1:6">
      <c r="A41" s="304" t="s">
        <v>395</v>
      </c>
      <c r="B41" s="1658">
        <v>9264962.6218797434</v>
      </c>
      <c r="C41" s="850">
        <v>9779458.8723997828</v>
      </c>
      <c r="D41" s="599">
        <v>10927752.602150036</v>
      </c>
      <c r="E41" s="1661">
        <v>0.11741894359728243</v>
      </c>
      <c r="F41" s="1662">
        <v>0.17947077048573495</v>
      </c>
    </row>
    <row r="42" spans="1:6" ht="28">
      <c r="A42" s="222" t="s">
        <v>396</v>
      </c>
      <c r="B42" s="1658">
        <v>1414185.2942700002</v>
      </c>
      <c r="C42" s="850">
        <v>1353120.0809999998</v>
      </c>
      <c r="D42" s="599">
        <v>958470.72562499996</v>
      </c>
      <c r="E42" s="1661">
        <v>-0.29165878248096139</v>
      </c>
      <c r="F42" s="1662">
        <v>-0.32224530299633702</v>
      </c>
    </row>
    <row r="43" spans="1:6" s="3" customFormat="1" ht="15" thickBot="1">
      <c r="A43" s="225" t="s">
        <v>397</v>
      </c>
      <c r="B43" s="1686" t="s">
        <v>341</v>
      </c>
      <c r="C43" s="1687" t="s">
        <v>341</v>
      </c>
      <c r="D43" s="1688" t="s">
        <v>341</v>
      </c>
      <c r="E43" s="1686" t="s">
        <v>341</v>
      </c>
      <c r="F43" s="1687" t="s">
        <v>341</v>
      </c>
    </row>
    <row r="44" spans="1:6">
      <c r="A44" s="305"/>
      <c r="B44" s="298"/>
      <c r="C44" s="298"/>
      <c r="D44" s="298"/>
      <c r="E44" s="178"/>
      <c r="F44" s="178"/>
    </row>
    <row r="45" spans="1:6">
      <c r="A45" s="305"/>
      <c r="B45" s="178"/>
      <c r="C45" s="178"/>
      <c r="D45" s="178"/>
      <c r="E45" s="162"/>
      <c r="F45" s="162"/>
    </row>
    <row r="46" spans="1:6" s="3" customFormat="1" ht="15" thickBot="1">
      <c r="A46" s="298" t="s">
        <v>398</v>
      </c>
      <c r="B46" s="298"/>
      <c r="C46" s="37"/>
      <c r="D46" s="298"/>
      <c r="E46" s="162"/>
      <c r="F46" s="162"/>
    </row>
    <row r="47" spans="1:6" ht="16.5">
      <c r="A47" s="226" t="s">
        <v>399</v>
      </c>
      <c r="B47" s="1689">
        <v>0.10408039804873839</v>
      </c>
      <c r="C47" s="1690">
        <v>0.10000963512131503</v>
      </c>
      <c r="D47" s="1691">
        <v>9.937893726601181E-2</v>
      </c>
      <c r="E47" s="1692" t="s">
        <v>753</v>
      </c>
      <c r="F47" s="1692" t="s">
        <v>754</v>
      </c>
    </row>
    <row r="48" spans="1:6" ht="16.5">
      <c r="A48" s="208" t="s">
        <v>401</v>
      </c>
      <c r="B48" s="1693">
        <v>0.11396031879738219</v>
      </c>
      <c r="C48" s="1694">
        <v>0.11098484252244206</v>
      </c>
      <c r="D48" s="1695">
        <v>0.11836705977608303</v>
      </c>
      <c r="E48" s="1663" t="s">
        <v>755</v>
      </c>
      <c r="F48" s="1663" t="s">
        <v>756</v>
      </c>
    </row>
    <row r="49" spans="1:6" ht="16.5">
      <c r="A49" s="222" t="s">
        <v>922</v>
      </c>
      <c r="B49" s="1693">
        <v>0.14932313231704408</v>
      </c>
      <c r="C49" s="1694">
        <v>0.15161071055457467</v>
      </c>
      <c r="D49" s="1695">
        <v>0.14944686773798918</v>
      </c>
      <c r="E49" s="1663" t="s">
        <v>642</v>
      </c>
      <c r="F49" s="1663" t="s">
        <v>737</v>
      </c>
    </row>
    <row r="50" spans="1:6" s="3" customFormat="1" ht="15" thickBot="1">
      <c r="A50" s="225" t="s">
        <v>402</v>
      </c>
      <c r="B50" s="1696">
        <v>6.696886038238147</v>
      </c>
      <c r="C50" s="1697">
        <v>6.5958400718663883</v>
      </c>
      <c r="D50" s="1698">
        <v>6.6913413117041953</v>
      </c>
      <c r="E50" s="1677">
        <v>1.4479010830652728E-2</v>
      </c>
      <c r="F50" s="1677">
        <v>-8.2795593389106692E-4</v>
      </c>
    </row>
    <row r="51" spans="1:6">
      <c r="A51" s="176"/>
      <c r="B51" s="44"/>
      <c r="C51" s="44"/>
      <c r="D51" s="44"/>
      <c r="E51" s="162"/>
      <c r="F51" s="162"/>
    </row>
    <row r="52" spans="1:6" ht="15" customHeight="1">
      <c r="A52" s="1725" t="s">
        <v>403</v>
      </c>
      <c r="B52" s="1725"/>
      <c r="C52" s="1725"/>
      <c r="D52" s="1725"/>
      <c r="E52" s="1725"/>
      <c r="F52" s="1725"/>
    </row>
    <row r="53" spans="1:6" ht="74.150000000000006" customHeight="1">
      <c r="A53" s="1725" t="s">
        <v>404</v>
      </c>
      <c r="B53" s="1725"/>
      <c r="C53" s="1725"/>
      <c r="D53" s="1725"/>
      <c r="E53" s="1725"/>
      <c r="F53" s="1725"/>
    </row>
    <row r="54" spans="1:6" ht="35.15" customHeight="1">
      <c r="A54" s="1725" t="s">
        <v>405</v>
      </c>
      <c r="B54" s="1725"/>
      <c r="C54" s="1725"/>
      <c r="D54" s="1725"/>
      <c r="E54" s="1725"/>
      <c r="F54" s="1725"/>
    </row>
    <row r="55" spans="1:6" ht="33.75" customHeight="1">
      <c r="A55" s="1725" t="s">
        <v>406</v>
      </c>
      <c r="B55" s="1725"/>
      <c r="C55" s="1725"/>
      <c r="D55" s="1725"/>
      <c r="E55" s="1725"/>
      <c r="F55" s="1725"/>
    </row>
    <row r="56" spans="1:6" ht="15" customHeight="1">
      <c r="A56" s="1725" t="s">
        <v>407</v>
      </c>
      <c r="B56" s="1725"/>
      <c r="C56" s="1725"/>
      <c r="D56" s="1725"/>
      <c r="E56" s="1725"/>
      <c r="F56" s="1725"/>
    </row>
    <row r="57" spans="1:6" ht="33.75" customHeight="1">
      <c r="A57" s="1725" t="s">
        <v>408</v>
      </c>
      <c r="B57" s="1725"/>
      <c r="C57" s="1725"/>
      <c r="D57" s="1725"/>
      <c r="E57" s="1725"/>
      <c r="F57" s="1725"/>
    </row>
    <row r="58" spans="1:6" ht="45" customHeight="1">
      <c r="A58" s="1725" t="s">
        <v>409</v>
      </c>
      <c r="B58" s="1725"/>
      <c r="C58" s="1725"/>
      <c r="D58" s="1725"/>
      <c r="E58" s="1725"/>
      <c r="F58" s="1725"/>
    </row>
    <row r="59" spans="1:6" ht="15" customHeight="1">
      <c r="A59" s="1725" t="s">
        <v>410</v>
      </c>
      <c r="B59" s="1725"/>
      <c r="C59" s="1725"/>
      <c r="D59" s="1725"/>
      <c r="E59" s="1725"/>
      <c r="F59" s="1725"/>
    </row>
    <row r="60" spans="1:6" ht="15" customHeight="1">
      <c r="A60" s="1725" t="s">
        <v>411</v>
      </c>
      <c r="B60" s="1725"/>
      <c r="C60" s="1725"/>
      <c r="D60" s="1725"/>
      <c r="E60" s="1725"/>
      <c r="F60" s="1725"/>
    </row>
    <row r="61" spans="1:6" ht="22.5" customHeight="1">
      <c r="A61" s="1725" t="s">
        <v>412</v>
      </c>
      <c r="B61" s="1725"/>
      <c r="C61" s="1725"/>
      <c r="D61" s="1725"/>
      <c r="E61" s="1725"/>
      <c r="F61" s="1725"/>
    </row>
  </sheetData>
  <mergeCells count="12">
    <mergeCell ref="B1:D2"/>
    <mergeCell ref="E1:F2"/>
    <mergeCell ref="A61:F61"/>
    <mergeCell ref="A52:F52"/>
    <mergeCell ref="A53:F53"/>
    <mergeCell ref="A54:F54"/>
    <mergeCell ref="A55:F55"/>
    <mergeCell ref="A56:F56"/>
    <mergeCell ref="A57:F57"/>
    <mergeCell ref="A58:F58"/>
    <mergeCell ref="A59:F59"/>
    <mergeCell ref="A60:F60"/>
  </mergeCells>
  <hyperlinks>
    <hyperlink ref="A3" location="Index!A1" display="Back to index" xr:uid="{22D2026F-21FC-45F6-9B3D-D42AD4CA0FFF}"/>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8794D-16B8-4FDF-883E-39DE80565A2E}">
  <sheetPr>
    <tabColor theme="2" tint="-9.9978637043366805E-2"/>
  </sheetPr>
  <dimension ref="A1:F61"/>
  <sheetViews>
    <sheetView showGridLines="0" zoomScale="60" zoomScaleNormal="60" workbookViewId="0">
      <selection activeCell="M63" sqref="M63"/>
    </sheetView>
  </sheetViews>
  <sheetFormatPr baseColWidth="10" defaultColWidth="11.453125" defaultRowHeight="14"/>
  <cols>
    <col min="1" max="1" width="65.453125" style="1235" customWidth="1"/>
    <col min="2" max="2" width="14.7265625" style="1236" bestFit="1" customWidth="1"/>
    <col min="3" max="4" width="14.453125" style="1236" bestFit="1" customWidth="1"/>
    <col min="5" max="6" width="10.81640625" style="1236"/>
    <col min="7" max="16384" width="11.453125" style="370"/>
  </cols>
  <sheetData>
    <row r="1" spans="1:6" s="368" customFormat="1">
      <c r="A1" s="1190" t="s">
        <v>413</v>
      </c>
      <c r="B1" s="1779" t="s">
        <v>124</v>
      </c>
      <c r="C1" s="1780"/>
      <c r="D1" s="1781"/>
      <c r="E1" s="1779" t="s">
        <v>333</v>
      </c>
      <c r="F1" s="1780"/>
    </row>
    <row r="2" spans="1:6" s="368" customFormat="1">
      <c r="A2" s="1191" t="s">
        <v>31</v>
      </c>
      <c r="B2" s="1782"/>
      <c r="C2" s="1783"/>
      <c r="D2" s="1784"/>
      <c r="E2" s="1782"/>
      <c r="F2" s="1783"/>
    </row>
    <row r="3" spans="1:6" s="1153" customFormat="1" ht="14.5" thickBot="1">
      <c r="A3" s="1134" t="s">
        <v>32</v>
      </c>
      <c r="B3" s="1518" t="s">
        <v>765</v>
      </c>
      <c r="C3" s="1519" t="s">
        <v>925</v>
      </c>
      <c r="D3" s="1520" t="s">
        <v>766</v>
      </c>
      <c r="E3" s="637" t="s">
        <v>34</v>
      </c>
      <c r="F3" s="1192" t="s">
        <v>35</v>
      </c>
    </row>
    <row r="4" spans="1:6" s="506" customFormat="1">
      <c r="A4" s="1193" t="s">
        <v>334</v>
      </c>
      <c r="B4" s="447">
        <v>2114499.8121199994</v>
      </c>
      <c r="C4" s="540">
        <v>1714577.0349999999</v>
      </c>
      <c r="D4" s="540">
        <v>1714577.0349999999</v>
      </c>
      <c r="E4" s="1195">
        <v>0</v>
      </c>
      <c r="F4" s="1196">
        <v>-0.18913351272376633</v>
      </c>
    </row>
    <row r="5" spans="1:6">
      <c r="A5" s="1193" t="s">
        <v>368</v>
      </c>
      <c r="B5" s="447">
        <v>246305.30802999999</v>
      </c>
      <c r="C5" s="540">
        <v>246305.30802999999</v>
      </c>
      <c r="D5" s="540">
        <v>246305.30802999999</v>
      </c>
      <c r="E5" s="1197">
        <v>0</v>
      </c>
      <c r="F5" s="1198">
        <v>0</v>
      </c>
    </row>
    <row r="6" spans="1:6">
      <c r="A6" s="1193" t="s">
        <v>369</v>
      </c>
      <c r="B6" s="447">
        <v>0</v>
      </c>
      <c r="C6" s="540">
        <v>94945.318499999994</v>
      </c>
      <c r="D6" s="540">
        <v>143318.38834</v>
      </c>
      <c r="E6" s="1197">
        <v>0.50948346484297713</v>
      </c>
      <c r="F6" s="1198" t="s">
        <v>788</v>
      </c>
    </row>
    <row r="7" spans="1:6" ht="16.5">
      <c r="A7" s="1193" t="s">
        <v>414</v>
      </c>
      <c r="B7" s="447">
        <v>133220.61859999999</v>
      </c>
      <c r="C7" s="540">
        <v>146213.35407999999</v>
      </c>
      <c r="D7" s="540">
        <v>155005.7372</v>
      </c>
      <c r="E7" s="1197">
        <v>6.0133926721832154E-2</v>
      </c>
      <c r="F7" s="1198">
        <v>0.16352662845239196</v>
      </c>
    </row>
    <row r="8" spans="1:6">
      <c r="A8" s="1193" t="s">
        <v>340</v>
      </c>
      <c r="B8" s="427" t="s">
        <v>169</v>
      </c>
      <c r="C8" s="428" t="s">
        <v>169</v>
      </c>
      <c r="D8" s="428" t="s">
        <v>169</v>
      </c>
      <c r="E8" s="1197" t="s">
        <v>41</v>
      </c>
      <c r="F8" s="1198" t="s">
        <v>41</v>
      </c>
    </row>
    <row r="9" spans="1:6">
      <c r="A9" s="1193" t="s">
        <v>342</v>
      </c>
      <c r="B9" s="447">
        <v>130000</v>
      </c>
      <c r="C9" s="540">
        <v>185000</v>
      </c>
      <c r="D9" s="540">
        <v>185000</v>
      </c>
      <c r="E9" s="1197">
        <v>0</v>
      </c>
      <c r="F9" s="1198">
        <v>0.42307692307692313</v>
      </c>
    </row>
    <row r="10" spans="1:6" ht="28">
      <c r="A10" s="1199" t="s">
        <v>371</v>
      </c>
      <c r="B10" s="427" t="s">
        <v>169</v>
      </c>
      <c r="C10" s="428" t="s">
        <v>169</v>
      </c>
      <c r="D10" s="428" t="s">
        <v>169</v>
      </c>
      <c r="E10" s="1197" t="s">
        <v>41</v>
      </c>
      <c r="F10" s="1198" t="s">
        <v>41</v>
      </c>
    </row>
    <row r="11" spans="1:6">
      <c r="A11" s="1237" t="s">
        <v>372</v>
      </c>
      <c r="B11" s="427" t="s">
        <v>169</v>
      </c>
      <c r="C11" s="428" t="s">
        <v>169</v>
      </c>
      <c r="D11" s="428" t="s">
        <v>169</v>
      </c>
      <c r="E11" s="1197" t="s">
        <v>41</v>
      </c>
      <c r="F11" s="1198" t="s">
        <v>41</v>
      </c>
    </row>
    <row r="12" spans="1:6">
      <c r="A12" s="1237" t="s">
        <v>373</v>
      </c>
      <c r="B12" s="427" t="s">
        <v>169</v>
      </c>
      <c r="C12" s="428" t="s">
        <v>169</v>
      </c>
      <c r="D12" s="428" t="s">
        <v>169</v>
      </c>
      <c r="E12" s="1197" t="s">
        <v>41</v>
      </c>
      <c r="F12" s="1198" t="s">
        <v>41</v>
      </c>
    </row>
    <row r="13" spans="1:6">
      <c r="A13" s="1193" t="s">
        <v>344</v>
      </c>
      <c r="B13" s="447">
        <v>-139180.33346999998</v>
      </c>
      <c r="C13" s="540">
        <v>-139180.33346999998</v>
      </c>
      <c r="D13" s="540">
        <v>-139180.33346999998</v>
      </c>
      <c r="E13" s="1197">
        <v>0</v>
      </c>
      <c r="F13" s="1198">
        <v>0</v>
      </c>
    </row>
    <row r="14" spans="1:6" s="1146" customFormat="1" ht="14.5" thickBot="1">
      <c r="A14" s="1200" t="s">
        <v>374</v>
      </c>
      <c r="B14" s="470">
        <v>2449641.8971599997</v>
      </c>
      <c r="C14" s="1188">
        <v>2247860.6821400002</v>
      </c>
      <c r="D14" s="1189">
        <v>2305026.1350999996</v>
      </c>
      <c r="E14" s="1201">
        <v>2.5431048024549652E-2</v>
      </c>
      <c r="F14" s="1202">
        <v>-5.9035470542719265E-2</v>
      </c>
    </row>
    <row r="15" spans="1:6" s="1146" customFormat="1" ht="14.5" thickBot="1">
      <c r="A15" s="1203"/>
      <c r="B15" s="1204"/>
      <c r="C15" s="1204"/>
      <c r="D15" s="1204"/>
      <c r="E15" s="1205"/>
      <c r="F15" s="1205"/>
    </row>
    <row r="16" spans="1:6" ht="16.5">
      <c r="A16" s="1206" t="s">
        <v>415</v>
      </c>
      <c r="B16" s="1194">
        <v>2183682.11937</v>
      </c>
      <c r="C16" s="708">
        <v>1913912.30669</v>
      </c>
      <c r="D16" s="1207">
        <v>1962285.37653</v>
      </c>
      <c r="E16" s="1195">
        <v>2.5274444221354331E-2</v>
      </c>
      <c r="F16" s="1196">
        <v>-0.1013868918356458</v>
      </c>
    </row>
    <row r="17" spans="1:6" s="1146" customFormat="1" ht="17" thickBot="1">
      <c r="A17" s="1208" t="s">
        <v>416</v>
      </c>
      <c r="B17" s="1209">
        <v>265959.77779000002</v>
      </c>
      <c r="C17" s="1106">
        <v>333948.37544999993</v>
      </c>
      <c r="D17" s="816">
        <v>342740.75856999995</v>
      </c>
      <c r="E17" s="1210">
        <v>2.6328569822063542E-2</v>
      </c>
      <c r="F17" s="1205">
        <v>0.28869395747738086</v>
      </c>
    </row>
    <row r="18" spans="1:6" ht="14.5" thickBot="1">
      <c r="A18" s="1211"/>
      <c r="B18" s="1212"/>
      <c r="C18" s="1212"/>
      <c r="D18" s="1212"/>
      <c r="E18" s="801"/>
      <c r="F18" s="801"/>
    </row>
    <row r="19" spans="1:6" s="1214" customFormat="1" ht="16.5" thickBot="1">
      <c r="A19" s="1213" t="s">
        <v>417</v>
      </c>
      <c r="B19" s="1176">
        <v>12356336.410290001</v>
      </c>
      <c r="C19" s="1172">
        <v>13430936.244229997</v>
      </c>
      <c r="D19" s="1172">
        <v>14087582.356019998</v>
      </c>
      <c r="E19" s="709">
        <v>4.8890568747364888E-2</v>
      </c>
      <c r="F19" s="1214">
        <v>0.14010997177838774</v>
      </c>
    </row>
    <row r="20" spans="1:6">
      <c r="A20" s="1193" t="s">
        <v>379</v>
      </c>
      <c r="B20" s="1218">
        <v>10314642.275590001</v>
      </c>
      <c r="C20" s="1219">
        <v>11320727.053529996</v>
      </c>
      <c r="D20" s="1699">
        <v>12017913.073169999</v>
      </c>
      <c r="E20" s="1195">
        <v>6.1584915557398576E-2</v>
      </c>
      <c r="F20" s="1196">
        <v>0.16513134940325117</v>
      </c>
    </row>
    <row r="21" spans="1:6" ht="16.5">
      <c r="A21" s="1215" t="s">
        <v>418</v>
      </c>
      <c r="B21" s="460">
        <v>134862.01309999998</v>
      </c>
      <c r="C21" s="542">
        <v>229234.5245</v>
      </c>
      <c r="D21" s="461">
        <v>180974.48765000002</v>
      </c>
      <c r="E21" s="1197">
        <v>-0.21052691323553219</v>
      </c>
      <c r="F21" s="1198">
        <v>0.34192337404757345</v>
      </c>
    </row>
    <row r="22" spans="1:6" s="1146" customFormat="1" ht="14.5" thickBot="1">
      <c r="A22" s="1216" t="s">
        <v>381</v>
      </c>
      <c r="B22" s="470">
        <v>1906832.1216</v>
      </c>
      <c r="C22" s="1188">
        <v>1880974.6662000001</v>
      </c>
      <c r="D22" s="1189">
        <v>1888694.7952000001</v>
      </c>
      <c r="E22" s="1210">
        <v>4.1043237523216555E-3</v>
      </c>
      <c r="F22" s="1205">
        <v>-9.511758373768683E-3</v>
      </c>
    </row>
    <row r="23" spans="1:6" s="1146" customFormat="1" ht="14.5" thickBot="1">
      <c r="A23" s="1203"/>
      <c r="B23" s="1217"/>
      <c r="C23" s="1217"/>
      <c r="D23" s="1217"/>
      <c r="E23" s="1202"/>
      <c r="F23" s="1202"/>
    </row>
    <row r="24" spans="1:6" s="1146" customFormat="1" ht="14.5" thickBot="1">
      <c r="A24" s="1180" t="s">
        <v>419</v>
      </c>
      <c r="B24" s="1176">
        <v>1236633.641029</v>
      </c>
      <c r="C24" s="1172">
        <v>1344093.6244229998</v>
      </c>
      <c r="D24" s="1172">
        <v>1409758.235602</v>
      </c>
      <c r="E24" s="709">
        <v>4.8854194369971148E-2</v>
      </c>
      <c r="F24" s="1214">
        <v>0.13999667227954715</v>
      </c>
    </row>
    <row r="25" spans="1:6">
      <c r="A25" s="1206" t="s">
        <v>383</v>
      </c>
      <c r="B25" s="1218">
        <v>1031464.227559</v>
      </c>
      <c r="C25" s="1219">
        <v>1132072.7053529997</v>
      </c>
      <c r="D25" s="1219">
        <v>1201791.3073169999</v>
      </c>
      <c r="E25" s="1195">
        <v>6.1584915557398485E-2</v>
      </c>
      <c r="F25" s="1196">
        <v>0.16513134940325122</v>
      </c>
    </row>
    <row r="26" spans="1:6">
      <c r="A26" s="1220" t="s">
        <v>420</v>
      </c>
      <c r="B26" s="460">
        <v>13486.201309999999</v>
      </c>
      <c r="C26" s="542">
        <v>22923.452450000001</v>
      </c>
      <c r="D26" s="542">
        <v>18097.448765000001</v>
      </c>
      <c r="E26" s="1197">
        <v>-0.21052691323553227</v>
      </c>
      <c r="F26" s="1198">
        <v>0.34192337404757328</v>
      </c>
    </row>
    <row r="27" spans="1:6">
      <c r="A27" s="1220" t="s">
        <v>385</v>
      </c>
      <c r="B27" s="460">
        <v>190683.21216</v>
      </c>
      <c r="C27" s="542">
        <v>188097.46662000002</v>
      </c>
      <c r="D27" s="542">
        <v>188869.47951999999</v>
      </c>
      <c r="E27" s="1197">
        <v>4.1043237523215315E-3</v>
      </c>
      <c r="F27" s="1198">
        <v>-9.5117583737687438E-3</v>
      </c>
    </row>
    <row r="28" spans="1:6" s="1146" customFormat="1" ht="14.5" thickBot="1">
      <c r="A28" s="1216" t="s">
        <v>386</v>
      </c>
      <c r="B28" s="470">
        <v>1000</v>
      </c>
      <c r="C28" s="1188">
        <v>1000</v>
      </c>
      <c r="D28" s="1189">
        <v>1000</v>
      </c>
      <c r="E28" s="1210">
        <v>0</v>
      </c>
      <c r="F28" s="1205">
        <v>0</v>
      </c>
    </row>
    <row r="29" spans="1:6" s="1146" customFormat="1" ht="14.5" thickBot="1">
      <c r="A29" s="1203"/>
      <c r="B29" s="1217"/>
      <c r="C29" s="1217"/>
      <c r="D29" s="1217"/>
      <c r="E29" s="1202"/>
      <c r="F29" s="1202"/>
    </row>
    <row r="30" spans="1:6" s="1146" customFormat="1" ht="16.5" thickBot="1">
      <c r="A30" s="1213" t="s">
        <v>421</v>
      </c>
      <c r="B30" s="1176">
        <v>2097426.9223799994</v>
      </c>
      <c r="C30" s="1172">
        <v>1892845.5802500001</v>
      </c>
      <c r="D30" s="1173">
        <v>1953762.4112499999</v>
      </c>
      <c r="E30" s="709">
        <v>3.2182673344095081E-2</v>
      </c>
      <c r="F30" s="1214">
        <v>-6.8495597914314921E-2</v>
      </c>
    </row>
    <row r="31" spans="1:6">
      <c r="A31" s="1193" t="s">
        <v>388</v>
      </c>
      <c r="B31" s="447">
        <v>2360805.1201499994</v>
      </c>
      <c r="C31" s="540">
        <v>1960882.3430299999</v>
      </c>
      <c r="D31" s="540">
        <v>1960882.3430299999</v>
      </c>
      <c r="E31" s="1195">
        <v>0</v>
      </c>
      <c r="F31" s="1196">
        <v>-0.16940101226762394</v>
      </c>
    </row>
    <row r="32" spans="1:6">
      <c r="A32" s="1193" t="s">
        <v>389</v>
      </c>
      <c r="B32" s="447">
        <v>-35203.508119999999</v>
      </c>
      <c r="C32" s="540">
        <v>201478.14009</v>
      </c>
      <c r="D32" s="540">
        <v>257115.92440999998</v>
      </c>
      <c r="E32" s="1197">
        <v>0.27614799449283511</v>
      </c>
      <c r="F32" s="1198" t="s">
        <v>41</v>
      </c>
    </row>
    <row r="33" spans="1:6">
      <c r="A33" s="1193" t="s">
        <v>390</v>
      </c>
      <c r="B33" s="447">
        <v>7690.7981600000003</v>
      </c>
      <c r="C33" s="540">
        <v>-5891.8498600000003</v>
      </c>
      <c r="D33" s="540">
        <v>-5702.4211500000001</v>
      </c>
      <c r="E33" s="1197">
        <v>-3.2150973718125253E-2</v>
      </c>
      <c r="F33" s="1198" t="s">
        <v>41</v>
      </c>
    </row>
    <row r="34" spans="1:6">
      <c r="A34" s="1193" t="s">
        <v>391</v>
      </c>
      <c r="B34" s="447">
        <v>-235865.48780999999</v>
      </c>
      <c r="C34" s="540">
        <v>-246432.45035999999</v>
      </c>
      <c r="D34" s="540">
        <v>-258533.43503999998</v>
      </c>
      <c r="E34" s="1197">
        <v>4.9104672141685457E-2</v>
      </c>
      <c r="F34" s="1198">
        <v>9.6105400753924597E-2</v>
      </c>
    </row>
    <row r="35" spans="1:6" s="1146" customFormat="1" ht="14.5" thickBot="1">
      <c r="A35" s="1221" t="s">
        <v>422</v>
      </c>
      <c r="B35" s="629" t="s">
        <v>169</v>
      </c>
      <c r="C35" s="1106">
        <v>-17190.602650000015</v>
      </c>
      <c r="D35" s="1106" t="s">
        <v>169</v>
      </c>
      <c r="E35" s="1210" t="s">
        <v>41</v>
      </c>
      <c r="F35" s="1205" t="s">
        <v>41</v>
      </c>
    </row>
    <row r="36" spans="1:6" s="1146" customFormat="1" ht="14.5" hidden="1" thickBot="1">
      <c r="A36" s="1221" t="s">
        <v>392</v>
      </c>
      <c r="B36" s="629">
        <v>0</v>
      </c>
      <c r="C36" s="1204"/>
      <c r="D36" s="1204"/>
      <c r="E36" s="1210" t="e">
        <v>#DIV/0!</v>
      </c>
      <c r="F36" s="1205" t="s">
        <v>41</v>
      </c>
    </row>
    <row r="37" spans="1:6" s="1146" customFormat="1" ht="14.5" thickBot="1">
      <c r="A37" s="1222"/>
      <c r="B37" s="1204"/>
      <c r="C37" s="1204"/>
      <c r="D37" s="1204"/>
      <c r="E37" s="1205"/>
      <c r="F37" s="1205"/>
    </row>
    <row r="38" spans="1:6" s="1146" customFormat="1" ht="17" thickBot="1">
      <c r="A38" s="1223" t="s">
        <v>423</v>
      </c>
      <c r="B38" s="1176">
        <v>11851947.62933537</v>
      </c>
      <c r="C38" s="1172">
        <v>12537633.859182496</v>
      </c>
      <c r="D38" s="1172">
        <v>13156426.735676248</v>
      </c>
      <c r="E38" s="709">
        <v>4.9354837080407332E-2</v>
      </c>
      <c r="F38" s="1214">
        <v>0.11006453514121965</v>
      </c>
    </row>
    <row r="39" spans="1:6">
      <c r="A39" s="1224" t="s">
        <v>394</v>
      </c>
      <c r="B39" s="1194">
        <v>12356336.410290001</v>
      </c>
      <c r="C39" s="708">
        <v>13430936.244229997</v>
      </c>
      <c r="D39" s="1207">
        <v>14087582.356019998</v>
      </c>
      <c r="E39" s="1195">
        <v>4.889056874736486E-2</v>
      </c>
      <c r="F39" s="1196">
        <v>0.14010997177838774</v>
      </c>
    </row>
    <row r="40" spans="1:6">
      <c r="A40" s="491" t="s">
        <v>395</v>
      </c>
      <c r="B40" s="447">
        <v>746453.65671463183</v>
      </c>
      <c r="C40" s="540">
        <v>1049844.3382500003</v>
      </c>
      <c r="D40" s="462">
        <v>1175375.92175</v>
      </c>
      <c r="E40" s="1197">
        <v>0.11957161545420147</v>
      </c>
      <c r="F40" s="1198">
        <v>0.57461338848976196</v>
      </c>
    </row>
    <row r="41" spans="1:6" ht="28">
      <c r="A41" s="1225" t="s">
        <v>396</v>
      </c>
      <c r="B41" s="427">
        <v>242064.87576</v>
      </c>
      <c r="C41" s="540">
        <v>238754.52286249999</v>
      </c>
      <c r="D41" s="462">
        <v>244220.30140624999</v>
      </c>
      <c r="E41" s="1197">
        <v>2.289287959121844E-2</v>
      </c>
      <c r="F41" s="1198">
        <v>8.9043304588602989E-3</v>
      </c>
    </row>
    <row r="42" spans="1:6">
      <c r="A42" s="1225" t="s">
        <v>424</v>
      </c>
      <c r="B42" s="427" t="s">
        <v>169</v>
      </c>
      <c r="C42" s="540">
        <v>80965.755129999816</v>
      </c>
      <c r="D42" s="462" t="s">
        <v>169</v>
      </c>
      <c r="E42" s="1197" t="s">
        <v>41</v>
      </c>
      <c r="F42" s="1198" t="s">
        <v>41</v>
      </c>
    </row>
    <row r="43" spans="1:6" s="1146" customFormat="1" ht="14.5" thickBot="1">
      <c r="A43" s="1226" t="s">
        <v>425</v>
      </c>
      <c r="B43" s="629" t="s">
        <v>169</v>
      </c>
      <c r="C43" s="1106">
        <v>1246.8145300000665</v>
      </c>
      <c r="D43" s="816" t="s">
        <v>169</v>
      </c>
      <c r="E43" s="1210" t="s">
        <v>41</v>
      </c>
      <c r="F43" s="1205" t="s">
        <v>41</v>
      </c>
    </row>
    <row r="44" spans="1:6">
      <c r="A44" s="1211"/>
      <c r="B44" s="1212"/>
      <c r="C44" s="1212"/>
      <c r="D44" s="1212"/>
      <c r="E44" s="1228"/>
      <c r="F44" s="1228"/>
    </row>
    <row r="45" spans="1:6" s="1146" customFormat="1" ht="14.5" thickBot="1">
      <c r="A45" s="1229" t="s">
        <v>398</v>
      </c>
      <c r="B45" s="1217"/>
      <c r="C45" s="1181"/>
      <c r="D45" s="1217"/>
      <c r="E45" s="1230"/>
      <c r="F45" s="1230"/>
    </row>
    <row r="46" spans="1:6" ht="16.5">
      <c r="A46" s="1231" t="s">
        <v>426</v>
      </c>
      <c r="B46" s="615">
        <v>0.17672569334964791</v>
      </c>
      <c r="C46" s="1232">
        <v>0.14250028977035961</v>
      </c>
      <c r="D46" s="1233">
        <v>0.13929184773790965</v>
      </c>
      <c r="E46" s="1196" t="s">
        <v>759</v>
      </c>
      <c r="F46" s="1196" t="s">
        <v>760</v>
      </c>
    </row>
    <row r="47" spans="1:6" ht="16.5">
      <c r="A47" s="1225" t="s">
        <v>427</v>
      </c>
      <c r="B47" s="616">
        <v>0.17696896644974613</v>
      </c>
      <c r="C47" s="1105">
        <v>0.15097311035795563</v>
      </c>
      <c r="D47" s="612">
        <v>0.14850251139634954</v>
      </c>
      <c r="E47" s="1198" t="s">
        <v>761</v>
      </c>
      <c r="F47" s="1198" t="s">
        <v>762</v>
      </c>
    </row>
    <row r="48" spans="1:6" ht="16.5">
      <c r="A48" s="1199" t="s">
        <v>923</v>
      </c>
      <c r="B48" s="616">
        <v>0.19824985463490688</v>
      </c>
      <c r="C48" s="1105">
        <v>0.16736440716154047</v>
      </c>
      <c r="D48" s="612">
        <v>0.16362112936397499</v>
      </c>
      <c r="E48" s="1198" t="s">
        <v>757</v>
      </c>
      <c r="F48" s="1198" t="s">
        <v>758</v>
      </c>
    </row>
    <row r="49" spans="1:6" s="1146" customFormat="1" ht="14.5" thickBot="1">
      <c r="A49" s="1234" t="s">
        <v>402</v>
      </c>
      <c r="B49" s="1238">
        <v>5.0441398902490029</v>
      </c>
      <c r="C49" s="1239">
        <v>5.9749860616110446</v>
      </c>
      <c r="D49" s="1240">
        <v>6.1116800983294848</v>
      </c>
      <c r="E49" s="1205">
        <v>2.2877716417899485E-2</v>
      </c>
      <c r="F49" s="1205">
        <v>0.21163969106887381</v>
      </c>
    </row>
    <row r="50" spans="1:6">
      <c r="A50" s="829"/>
      <c r="B50" s="428"/>
      <c r="C50" s="428"/>
      <c r="D50" s="428"/>
      <c r="E50" s="1090"/>
      <c r="F50" s="1090"/>
    </row>
    <row r="51" spans="1:6">
      <c r="A51" s="1778" t="s">
        <v>403</v>
      </c>
      <c r="B51" s="1778"/>
      <c r="C51" s="1778"/>
      <c r="D51" s="1778"/>
      <c r="E51" s="1778"/>
      <c r="F51" s="1778"/>
    </row>
    <row r="52" spans="1:6" ht="59.5" customHeight="1">
      <c r="A52" s="1778" t="s">
        <v>404</v>
      </c>
      <c r="B52" s="1778"/>
      <c r="C52" s="1778"/>
      <c r="D52" s="1778"/>
      <c r="E52" s="1778"/>
      <c r="F52" s="1778"/>
    </row>
    <row r="53" spans="1:6" ht="35.15" customHeight="1">
      <c r="A53" s="1778" t="s">
        <v>405</v>
      </c>
      <c r="B53" s="1778"/>
      <c r="C53" s="1778"/>
      <c r="D53" s="1778"/>
      <c r="E53" s="1778"/>
      <c r="F53" s="1778"/>
    </row>
    <row r="54" spans="1:6" ht="33.75" customHeight="1">
      <c r="A54" s="1778" t="s">
        <v>406</v>
      </c>
      <c r="B54" s="1778"/>
      <c r="C54" s="1778"/>
      <c r="D54" s="1778"/>
      <c r="E54" s="1778"/>
      <c r="F54" s="1778"/>
    </row>
    <row r="55" spans="1:6" ht="15" customHeight="1">
      <c r="A55" s="1778" t="s">
        <v>407</v>
      </c>
      <c r="B55" s="1778"/>
      <c r="C55" s="1778"/>
      <c r="D55" s="1778"/>
      <c r="E55" s="1778"/>
      <c r="F55" s="1778"/>
    </row>
    <row r="56" spans="1:6" ht="33.75" customHeight="1">
      <c r="A56" s="1778" t="s">
        <v>408</v>
      </c>
      <c r="B56" s="1778"/>
      <c r="C56" s="1778"/>
      <c r="D56" s="1778"/>
      <c r="E56" s="1778"/>
      <c r="F56" s="1778"/>
    </row>
    <row r="57" spans="1:6" ht="45" customHeight="1">
      <c r="A57" s="1778" t="s">
        <v>409</v>
      </c>
      <c r="B57" s="1778"/>
      <c r="C57" s="1778"/>
      <c r="D57" s="1778"/>
      <c r="E57" s="1778"/>
      <c r="F57" s="1778"/>
    </row>
    <row r="58" spans="1:6">
      <c r="A58" s="1778" t="s">
        <v>410</v>
      </c>
      <c r="B58" s="1778"/>
      <c r="C58" s="1778"/>
      <c r="D58" s="1778"/>
      <c r="E58" s="1778"/>
      <c r="F58" s="1778"/>
    </row>
    <row r="59" spans="1:6">
      <c r="A59" s="1778" t="s">
        <v>411</v>
      </c>
      <c r="B59" s="1778"/>
      <c r="C59" s="1778"/>
      <c r="D59" s="1778"/>
      <c r="E59" s="1778"/>
      <c r="F59" s="1778"/>
    </row>
    <row r="60" spans="1:6" ht="22.5" customHeight="1">
      <c r="A60" s="1778" t="s">
        <v>412</v>
      </c>
      <c r="B60" s="1778"/>
      <c r="C60" s="1778"/>
      <c r="D60" s="1778"/>
      <c r="E60" s="1778"/>
      <c r="F60" s="1778"/>
    </row>
    <row r="61" spans="1:6">
      <c r="A61" s="1778" t="s">
        <v>924</v>
      </c>
      <c r="B61" s="1778"/>
      <c r="C61" s="1778"/>
      <c r="D61" s="1778"/>
      <c r="E61" s="1778"/>
      <c r="F61" s="1778"/>
    </row>
  </sheetData>
  <mergeCells count="13">
    <mergeCell ref="A61:F61"/>
    <mergeCell ref="A55:F55"/>
    <mergeCell ref="A56:F56"/>
    <mergeCell ref="A57:F57"/>
    <mergeCell ref="A58:F58"/>
    <mergeCell ref="A59:F59"/>
    <mergeCell ref="A60:F60"/>
    <mergeCell ref="A54:F54"/>
    <mergeCell ref="A51:F51"/>
    <mergeCell ref="A52:F52"/>
    <mergeCell ref="A53:F53"/>
    <mergeCell ref="B1:D2"/>
    <mergeCell ref="E1:F2"/>
  </mergeCells>
  <hyperlinks>
    <hyperlink ref="A3" location="Index!A1" display="Back to index" xr:uid="{8A255BCE-2841-CF4A-8004-FD4ECCFA4D58}"/>
  </hyperlinks>
  <pageMargins left="0.7" right="0.7" top="0.75" bottom="0.75" header="0.3" footer="0.3"/>
  <pageSetup orientation="portrait"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E5404-A978-4223-B8E9-B6A742FD1534}">
  <sheetPr>
    <tabColor theme="2" tint="-9.9978637043366805E-2"/>
  </sheetPr>
  <dimension ref="A1:J23"/>
  <sheetViews>
    <sheetView showGridLines="0" zoomScale="60" zoomScaleNormal="60" workbookViewId="0">
      <selection activeCell="D3" sqref="D3"/>
    </sheetView>
  </sheetViews>
  <sheetFormatPr baseColWidth="10" defaultColWidth="10.81640625" defaultRowHeight="14"/>
  <cols>
    <col min="1" max="1" width="47.7265625" style="370" customWidth="1"/>
    <col min="2" max="2" width="11.81640625" style="370" bestFit="1" customWidth="1"/>
    <col min="3" max="3" width="10.81640625" style="370"/>
    <col min="4" max="4" width="11.81640625" style="370" bestFit="1" customWidth="1"/>
    <col min="5" max="6" width="10.81640625" style="370"/>
    <col min="7" max="8" width="12.1796875" style="370" bestFit="1" customWidth="1"/>
    <col min="9" max="9" width="17.54296875" style="370" bestFit="1" customWidth="1"/>
    <col min="10" max="10" width="14.453125" style="370" customWidth="1"/>
    <col min="11" max="11" width="10.81640625" style="370"/>
    <col min="12" max="12" width="14.1796875" style="370" customWidth="1"/>
    <col min="13" max="13" width="14.453125" style="370" customWidth="1"/>
    <col min="14" max="16384" width="10.81640625" style="370"/>
  </cols>
  <sheetData>
    <row r="1" spans="1:10" s="1152" customFormat="1" ht="18" customHeight="1">
      <c r="A1" s="1151" t="s">
        <v>429</v>
      </c>
      <c r="B1" s="1787" t="s">
        <v>721</v>
      </c>
      <c r="C1" s="1785" t="s">
        <v>33</v>
      </c>
      <c r="D1" s="1785" t="s">
        <v>722</v>
      </c>
    </row>
    <row r="2" spans="1:10" s="1153" customFormat="1" ht="15" customHeight="1" thickBot="1">
      <c r="A2" s="1134" t="s">
        <v>32</v>
      </c>
      <c r="B2" s="1788"/>
      <c r="C2" s="1786"/>
      <c r="D2" s="1786"/>
    </row>
    <row r="3" spans="1:10">
      <c r="A3" s="1154" t="s">
        <v>430</v>
      </c>
      <c r="B3" s="624">
        <v>0.86178082191780825</v>
      </c>
      <c r="C3" s="1155">
        <v>0.87079011104510351</v>
      </c>
      <c r="D3" s="1155">
        <v>0.99015558698727013</v>
      </c>
    </row>
    <row r="4" spans="1:10">
      <c r="A4" s="1154" t="s">
        <v>431</v>
      </c>
      <c r="B4" s="624">
        <v>0.80140855723245563</v>
      </c>
      <c r="C4" s="1155">
        <v>0.81308716075156573</v>
      </c>
      <c r="D4" s="1155">
        <v>0.80930904607867538</v>
      </c>
    </row>
    <row r="5" spans="1:10" s="1146" customFormat="1" ht="14.5" thickBot="1">
      <c r="A5" s="1156" t="s">
        <v>432</v>
      </c>
      <c r="B5" s="1157">
        <v>0.53616143034545627</v>
      </c>
      <c r="C5" s="1158">
        <v>0.55818787210375798</v>
      </c>
      <c r="D5" s="1158">
        <v>0.55445728612859524</v>
      </c>
    </row>
    <row r="6" spans="1:10" s="1161" customFormat="1" ht="14.5" thickBot="1">
      <c r="A6" s="1159" t="s">
        <v>433</v>
      </c>
      <c r="B6" s="1160">
        <v>0.54861873577043785</v>
      </c>
      <c r="C6" s="1161">
        <v>0.5694256853867492</v>
      </c>
      <c r="D6" s="1161">
        <v>0.56541427034868885</v>
      </c>
    </row>
    <row r="7" spans="1:10" s="1146" customFormat="1" ht="14.5" thickBot="1">
      <c r="B7" s="370"/>
      <c r="C7" s="370"/>
      <c r="D7" s="370"/>
    </row>
    <row r="8" spans="1:10" s="368" customFormat="1">
      <c r="A8" s="1162"/>
      <c r="B8" s="1792" t="s">
        <v>434</v>
      </c>
      <c r="C8" s="1793"/>
      <c r="D8" s="1794"/>
      <c r="E8" s="1793" t="s">
        <v>29</v>
      </c>
      <c r="F8" s="1793"/>
      <c r="G8" s="1789" t="s">
        <v>763</v>
      </c>
      <c r="H8" s="1790"/>
      <c r="I8" s="827" t="s">
        <v>435</v>
      </c>
      <c r="J8" s="1152"/>
    </row>
    <row r="9" spans="1:10" s="1153" customFormat="1" ht="14.5" thickBot="1">
      <c r="A9" s="1134" t="s">
        <v>32</v>
      </c>
      <c r="B9" s="509" t="s">
        <v>721</v>
      </c>
      <c r="C9" s="1163" t="s">
        <v>33</v>
      </c>
      <c r="D9" s="510" t="s">
        <v>722</v>
      </c>
      <c r="E9" s="1164" t="s">
        <v>817</v>
      </c>
      <c r="F9" s="1164" t="s">
        <v>818</v>
      </c>
      <c r="G9" s="635" t="s">
        <v>819</v>
      </c>
      <c r="H9" s="636" t="s">
        <v>820</v>
      </c>
      <c r="I9" s="637" t="s">
        <v>723</v>
      </c>
    </row>
    <row r="10" spans="1:10">
      <c r="A10" s="531" t="s">
        <v>821</v>
      </c>
      <c r="B10" s="1165">
        <v>1568551</v>
      </c>
      <c r="C10" s="1166">
        <v>1100932</v>
      </c>
      <c r="D10" s="386">
        <v>1373079</v>
      </c>
      <c r="E10" s="1119">
        <v>0.24719692042741959</v>
      </c>
      <c r="F10" s="513">
        <f>D10/B10-1</f>
        <v>-0.12461947364159665</v>
      </c>
      <c r="G10" s="1167">
        <v>4470429</v>
      </c>
      <c r="H10" s="1168">
        <v>5000375</v>
      </c>
      <c r="I10" s="584">
        <v>0.11854477500928873</v>
      </c>
      <c r="J10" s="1097"/>
    </row>
    <row r="11" spans="1:10">
      <c r="A11" s="531" t="s">
        <v>822</v>
      </c>
      <c r="B11" s="1165">
        <v>452347</v>
      </c>
      <c r="C11" s="1166">
        <v>376945</v>
      </c>
      <c r="D11" s="386">
        <v>421675</v>
      </c>
      <c r="E11" s="1119">
        <v>0.11866452665508231</v>
      </c>
      <c r="F11" s="513">
        <f>D11/B11-1</f>
        <v>-6.7806352203065301E-2</v>
      </c>
      <c r="G11" s="1165">
        <v>1031029</v>
      </c>
      <c r="H11" s="1168">
        <v>1401616</v>
      </c>
      <c r="I11" s="1169">
        <v>0.35943411872992903</v>
      </c>
    </row>
    <row r="12" spans="1:10" s="1146" customFormat="1" ht="14.5" thickBot="1">
      <c r="A12" s="1170" t="s">
        <v>823</v>
      </c>
      <c r="B12" s="419">
        <v>415850</v>
      </c>
      <c r="C12" s="420">
        <v>879604</v>
      </c>
      <c r="D12" s="528">
        <v>926953</v>
      </c>
      <c r="E12" s="529">
        <v>5.3829905275555756E-2</v>
      </c>
      <c r="F12" s="513">
        <f>D12/B12-1</f>
        <v>1.229056150054106</v>
      </c>
      <c r="G12" s="419">
        <v>2038468</v>
      </c>
      <c r="H12" s="421">
        <v>3352517</v>
      </c>
      <c r="I12" s="511">
        <v>0.64462576797869775</v>
      </c>
    </row>
    <row r="13" spans="1:10" s="1178" customFormat="1" ht="14.5" thickBot="1">
      <c r="A13" s="1159" t="s">
        <v>436</v>
      </c>
      <c r="B13" s="1171">
        <f>SUM(B10:B12)</f>
        <v>2436748</v>
      </c>
      <c r="C13" s="1172">
        <v>2357481</v>
      </c>
      <c r="D13" s="1173">
        <v>2721707</v>
      </c>
      <c r="E13" s="1174">
        <v>0.1544979577778145</v>
      </c>
      <c r="F13" s="1175">
        <f>D13/B13-1</f>
        <v>0.11694233461974735</v>
      </c>
      <c r="G13" s="1176">
        <v>7539926</v>
      </c>
      <c r="H13" s="1173">
        <v>9754508</v>
      </c>
      <c r="I13" s="1177">
        <v>0.29371402318802597</v>
      </c>
    </row>
    <row r="14" spans="1:10" s="1179" customFormat="1" ht="14.5" customHeight="1">
      <c r="A14" s="1795" t="s">
        <v>437</v>
      </c>
      <c r="B14" s="1795"/>
      <c r="C14" s="1795"/>
      <c r="D14" s="1795"/>
      <c r="E14" s="1795"/>
      <c r="F14" s="1795"/>
    </row>
    <row r="15" spans="1:10" s="1179" customFormat="1" ht="14.5" customHeight="1">
      <c r="A15" s="1795" t="s">
        <v>438</v>
      </c>
      <c r="B15" s="1795"/>
      <c r="C15" s="1795"/>
      <c r="D15" s="1795"/>
      <c r="E15" s="1795"/>
      <c r="F15" s="1795"/>
    </row>
    <row r="16" spans="1:10" s="1179" customFormat="1" ht="14.5" customHeight="1" thickBot="1">
      <c r="A16" s="1795"/>
      <c r="B16" s="1795"/>
      <c r="C16" s="1795"/>
      <c r="D16" s="1795"/>
      <c r="E16" s="1795"/>
      <c r="F16" s="1795"/>
    </row>
    <row r="17" spans="1:6" s="1178" customFormat="1" ht="14.5" thickBot="1">
      <c r="A17" s="370"/>
      <c r="B17" s="370"/>
      <c r="C17" s="370"/>
      <c r="D17" s="370"/>
      <c r="E17" s="370"/>
      <c r="F17" s="370"/>
    </row>
    <row r="18" spans="1:6" s="651" customFormat="1">
      <c r="A18" s="1151" t="s">
        <v>441</v>
      </c>
      <c r="B18" s="1789" t="s">
        <v>124</v>
      </c>
      <c r="C18" s="1790"/>
      <c r="D18" s="1791"/>
      <c r="E18" s="1789" t="s">
        <v>442</v>
      </c>
      <c r="F18" s="1790"/>
    </row>
    <row r="19" spans="1:6" s="579" customFormat="1" ht="14.5" thickBot="1">
      <c r="A19" s="1134" t="s">
        <v>32</v>
      </c>
      <c r="B19" s="141" t="s">
        <v>765</v>
      </c>
      <c r="C19" s="142" t="s">
        <v>330</v>
      </c>
      <c r="D19" s="143" t="s">
        <v>766</v>
      </c>
      <c r="E19" s="1185" t="s">
        <v>34</v>
      </c>
      <c r="F19" s="1186" t="s">
        <v>35</v>
      </c>
    </row>
    <row r="20" spans="1:6" s="1097" customFormat="1">
      <c r="A20" s="531" t="s">
        <v>439</v>
      </c>
      <c r="B20" s="534">
        <v>388</v>
      </c>
      <c r="C20" s="522">
        <v>359</v>
      </c>
      <c r="D20" s="392">
        <v>357</v>
      </c>
      <c r="E20" s="1942">
        <f>D20-C20</f>
        <v>-2</v>
      </c>
      <c r="F20" s="1943">
        <f>D20-B20</f>
        <v>-31</v>
      </c>
    </row>
    <row r="21" spans="1:6" s="1945" customFormat="1">
      <c r="A21" s="531" t="s">
        <v>440</v>
      </c>
      <c r="B21" s="1165">
        <v>2317</v>
      </c>
      <c r="C21" s="1166">
        <v>2248</v>
      </c>
      <c r="D21" s="386">
        <v>2222</v>
      </c>
      <c r="E21" s="1938">
        <f>D21-C21</f>
        <v>-26</v>
      </c>
      <c r="F21" s="1944">
        <f>D21-B21</f>
        <v>-95</v>
      </c>
    </row>
    <row r="22" spans="1:6" s="1146" customFormat="1" ht="14.5" thickBot="1">
      <c r="A22" s="1170" t="s">
        <v>443</v>
      </c>
      <c r="B22" s="419">
        <v>7003</v>
      </c>
      <c r="C22" s="420">
        <v>6998</v>
      </c>
      <c r="D22" s="528">
        <v>8054</v>
      </c>
      <c r="E22" s="1946">
        <f>D22-C22</f>
        <v>1056</v>
      </c>
      <c r="F22" s="1939">
        <f>D22-B22</f>
        <v>1051</v>
      </c>
    </row>
    <row r="23" spans="1:6" s="1146" customFormat="1" ht="14.5" thickBot="1">
      <c r="A23" s="1187" t="s">
        <v>444</v>
      </c>
      <c r="B23" s="470">
        <f>SUM(B20:B22)</f>
        <v>9708</v>
      </c>
      <c r="C23" s="1188">
        <f>SUM(C20:C22)</f>
        <v>9605</v>
      </c>
      <c r="D23" s="1189">
        <f>SUM(D20:D22)</f>
        <v>10633</v>
      </c>
      <c r="E23" s="1940">
        <f>D23-C23</f>
        <v>1028</v>
      </c>
      <c r="F23" s="1941">
        <f>D23-B23</f>
        <v>925</v>
      </c>
    </row>
  </sheetData>
  <mergeCells count="10">
    <mergeCell ref="G8:H8"/>
    <mergeCell ref="A14:F14"/>
    <mergeCell ref="A15:F16"/>
    <mergeCell ref="D1:D2"/>
    <mergeCell ref="C1:C2"/>
    <mergeCell ref="B1:B2"/>
    <mergeCell ref="B18:D18"/>
    <mergeCell ref="E18:F18"/>
    <mergeCell ref="B8:D8"/>
    <mergeCell ref="E8:F8"/>
  </mergeCells>
  <hyperlinks>
    <hyperlink ref="A2" location="Index!A1" display="Back to index" xr:uid="{714AB8C9-9A0C-4F26-BF9D-A4FA305A6C2E}"/>
    <hyperlink ref="A9" location="Index!A1" display="Back to index" xr:uid="{13232C8F-F883-4A5B-85F4-47D6A37CF582}"/>
    <hyperlink ref="A19" location="Index!A1" display="Back to index" xr:uid="{DBF9AAA4-6988-844A-8763-CCEC97B1A871}"/>
  </hyperlinks>
  <pageMargins left="0.7" right="0.7" top="0.75" bottom="0.75" header="0.3" footer="0.3"/>
  <pageSetup paperSize="9" orientation="portrait" horizontalDpi="360" verticalDpi="360" r:id="rId1"/>
  <ignoredErrors>
    <ignoredError sqref="G9:H9"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9983A-1E63-8B4B-901D-1197AC9E11FA}">
  <sheetPr>
    <tabColor theme="2" tint="-9.9978637043366805E-2"/>
  </sheetPr>
  <dimension ref="A1:G28"/>
  <sheetViews>
    <sheetView showGridLines="0" zoomScale="85" zoomScaleNormal="85" workbookViewId="0">
      <selection activeCell="A12" sqref="A12"/>
    </sheetView>
  </sheetViews>
  <sheetFormatPr baseColWidth="10" defaultColWidth="10.81640625" defaultRowHeight="14"/>
  <cols>
    <col min="1" max="1" width="45.453125" style="370" bestFit="1" customWidth="1"/>
    <col min="2" max="3" width="11" style="370" bestFit="1" customWidth="1"/>
    <col min="4" max="4" width="11.1796875" style="370" bestFit="1" customWidth="1"/>
    <col min="5" max="6" width="11" style="370" bestFit="1" customWidth="1"/>
    <col min="7" max="16384" width="10.81640625" style="370"/>
  </cols>
  <sheetData>
    <row r="1" spans="1:7" s="651" customFormat="1" ht="15" customHeight="1">
      <c r="A1" s="1133" t="s">
        <v>445</v>
      </c>
      <c r="B1" s="1796">
        <v>2018</v>
      </c>
      <c r="C1" s="1799">
        <v>2019</v>
      </c>
      <c r="D1" s="1799">
        <v>2020</v>
      </c>
      <c r="E1" s="1799" t="s">
        <v>824</v>
      </c>
      <c r="F1" s="1799" t="s">
        <v>825</v>
      </c>
      <c r="G1" s="1783"/>
    </row>
    <row r="2" spans="1:7" s="579" customFormat="1" ht="15" customHeight="1" thickBot="1">
      <c r="A2" s="1134" t="s">
        <v>32</v>
      </c>
      <c r="B2" s="1797"/>
      <c r="C2" s="1800"/>
      <c r="D2" s="1800"/>
      <c r="E2" s="1800"/>
      <c r="F2" s="1800"/>
      <c r="G2" s="1798"/>
    </row>
    <row r="3" spans="1:7">
      <c r="A3" s="1954" t="s">
        <v>446</v>
      </c>
      <c r="B3" s="1136">
        <v>225430.2915835779</v>
      </c>
      <c r="C3" s="1136">
        <v>230966.43649937189</v>
      </c>
      <c r="D3" s="1136">
        <v>205187.51123705078</v>
      </c>
      <c r="E3" s="1136">
        <v>222001.01017533682</v>
      </c>
      <c r="F3" s="1136">
        <v>227655.02736400065</v>
      </c>
      <c r="G3" s="1137"/>
    </row>
    <row r="4" spans="1:7">
      <c r="A4" s="1135" t="s">
        <v>447</v>
      </c>
      <c r="B4" s="1241">
        <v>3.9769357175500488</v>
      </c>
      <c r="C4" s="1241">
        <v>2.1501313906838959</v>
      </c>
      <c r="D4" s="1241">
        <v>-11</v>
      </c>
      <c r="E4" s="1241">
        <v>13</v>
      </c>
      <c r="F4" s="1241">
        <v>2.5</v>
      </c>
      <c r="G4" s="1138"/>
    </row>
    <row r="5" spans="1:7">
      <c r="A5" s="1135" t="s">
        <v>448</v>
      </c>
      <c r="B5" s="1136">
        <v>7000.9407324092508</v>
      </c>
      <c r="C5" s="1136">
        <v>7106.6595845960583</v>
      </c>
      <c r="D5" s="1136">
        <v>6289.0796063584503</v>
      </c>
      <c r="E5" s="1136">
        <v>6730.3858553683294</v>
      </c>
      <c r="F5" s="1136">
        <v>6835.4915556022679</v>
      </c>
      <c r="G5" s="1137"/>
    </row>
    <row r="6" spans="1:7">
      <c r="A6" s="1135" t="s">
        <v>449</v>
      </c>
      <c r="B6" s="1241">
        <v>4.2214505250864676</v>
      </c>
      <c r="C6" s="1241">
        <v>2.3186859066073993</v>
      </c>
      <c r="D6" s="1241">
        <v>-9.4</v>
      </c>
      <c r="E6" s="1241">
        <v>14.6</v>
      </c>
      <c r="F6" s="1241">
        <v>2.4</v>
      </c>
      <c r="G6" s="1138"/>
    </row>
    <row r="7" spans="1:7">
      <c r="A7" s="1135" t="s">
        <v>450</v>
      </c>
      <c r="B7" s="1241">
        <v>21.619254819399501</v>
      </c>
      <c r="C7" s="1241">
        <v>21.071912104279818</v>
      </c>
      <c r="D7" s="1241">
        <v>18.720567296373382</v>
      </c>
      <c r="E7" s="1241">
        <v>20.9</v>
      </c>
      <c r="F7" s="1241">
        <v>20.2</v>
      </c>
      <c r="G7" s="1138"/>
    </row>
    <row r="8" spans="1:7">
      <c r="A8" s="1135" t="s">
        <v>826</v>
      </c>
      <c r="B8" s="1241">
        <v>10.3</v>
      </c>
      <c r="C8" s="1241">
        <v>6.4</v>
      </c>
      <c r="D8" s="1241">
        <v>12.9</v>
      </c>
      <c r="E8" s="1241">
        <v>6.5</v>
      </c>
      <c r="F8" s="1241" t="s">
        <v>169</v>
      </c>
      <c r="G8" s="1138"/>
    </row>
    <row r="9" spans="1:7">
      <c r="A9" s="1135" t="s">
        <v>827</v>
      </c>
      <c r="B9" s="1241">
        <v>2.2000000000000002</v>
      </c>
      <c r="C9" s="1241">
        <v>1.90009157916243</v>
      </c>
      <c r="D9" s="1241">
        <v>1.97323222946076</v>
      </c>
      <c r="E9" s="1241">
        <v>6.4303871634072465</v>
      </c>
      <c r="F9" s="1241">
        <v>3</v>
      </c>
      <c r="G9" s="1138"/>
    </row>
    <row r="10" spans="1:7" s="1950" customFormat="1">
      <c r="A10" s="1947" t="s">
        <v>452</v>
      </c>
      <c r="B10" s="1948">
        <v>2.75</v>
      </c>
      <c r="C10" s="1948">
        <v>2.25</v>
      </c>
      <c r="D10" s="1948">
        <v>0.25</v>
      </c>
      <c r="E10" s="1948">
        <v>2.5</v>
      </c>
      <c r="F10" s="1948">
        <v>4.5</v>
      </c>
      <c r="G10" s="1949"/>
    </row>
    <row r="11" spans="1:7" s="1945" customFormat="1">
      <c r="A11" s="1135" t="s">
        <v>453</v>
      </c>
      <c r="B11" s="1951">
        <v>3.37</v>
      </c>
      <c r="C11" s="1951">
        <v>3.31</v>
      </c>
      <c r="D11" s="1951">
        <v>3.6179999999999999</v>
      </c>
      <c r="E11" s="1951">
        <v>3.9990999999999999</v>
      </c>
      <c r="F11" s="1951">
        <v>4</v>
      </c>
      <c r="G11" s="1952"/>
    </row>
    <row r="12" spans="1:7" s="1945" customFormat="1">
      <c r="A12" s="1135" t="s">
        <v>454</v>
      </c>
      <c r="B12" s="1953">
        <v>9.2024539877301956E-3</v>
      </c>
      <c r="C12" s="1953">
        <v>1.4285714285714164E-2</v>
      </c>
      <c r="D12" s="1953">
        <v>4.7429811939690293E-2</v>
      </c>
      <c r="E12" s="1953">
        <v>0.10533443891652849</v>
      </c>
      <c r="F12" s="1953">
        <v>2.2505063639322032E-4</v>
      </c>
      <c r="G12" s="1952"/>
    </row>
    <row r="13" spans="1:7">
      <c r="A13" s="1135" t="s">
        <v>455</v>
      </c>
      <c r="B13" s="1241">
        <v>-2.2869795808415598</v>
      </c>
      <c r="C13" s="1241">
        <v>-1.6</v>
      </c>
      <c r="D13" s="1241">
        <v>-8.9</v>
      </c>
      <c r="E13" s="1241">
        <v>-2.6</v>
      </c>
      <c r="F13" s="1241">
        <v>-3</v>
      </c>
      <c r="G13" s="1143"/>
    </row>
    <row r="14" spans="1:7" s="1141" customFormat="1">
      <c r="A14" s="1139" t="s">
        <v>451</v>
      </c>
      <c r="B14" s="1242">
        <v>25.761257225043806</v>
      </c>
      <c r="C14" s="1242">
        <v>26.811386143513449</v>
      </c>
      <c r="D14" s="1242">
        <v>34.700000000000003</v>
      </c>
      <c r="E14" s="1242">
        <v>35.700000000000003</v>
      </c>
      <c r="F14" s="1242">
        <v>37.5</v>
      </c>
      <c r="G14" s="1140"/>
    </row>
    <row r="15" spans="1:7">
      <c r="A15" s="1135" t="s">
        <v>456</v>
      </c>
      <c r="B15" s="1136">
        <v>7196.5346967562</v>
      </c>
      <c r="C15" s="1136">
        <v>6614.2060226386166</v>
      </c>
      <c r="D15" s="1136">
        <v>7749.6670878941004</v>
      </c>
      <c r="E15" s="1136">
        <v>15000</v>
      </c>
      <c r="F15" s="1136">
        <v>17000</v>
      </c>
      <c r="G15" s="1137"/>
    </row>
    <row r="16" spans="1:7">
      <c r="A16" s="1135" t="s">
        <v>457</v>
      </c>
      <c r="B16" s="1142">
        <v>3.1923547834688829E-2</v>
      </c>
      <c r="C16" s="1142">
        <v>2.8637087374626415E-2</v>
      </c>
      <c r="D16" s="1142">
        <v>3.7768707467488109E-2</v>
      </c>
      <c r="E16" s="1142">
        <v>6.7567260113604755E-2</v>
      </c>
      <c r="F16" s="1142">
        <v>7.4674388687311855E-2</v>
      </c>
      <c r="G16" s="1143"/>
    </row>
    <row r="17" spans="1:7">
      <c r="A17" s="1135" t="s">
        <v>458</v>
      </c>
      <c r="B17" s="1136">
        <v>49066.4758077562</v>
      </c>
      <c r="C17" s="1136">
        <v>47688.239130638613</v>
      </c>
      <c r="D17" s="1136">
        <v>42412.842794894095</v>
      </c>
      <c r="E17" s="1136">
        <v>61000</v>
      </c>
      <c r="F17" s="1136">
        <v>63000</v>
      </c>
      <c r="G17" s="1137"/>
    </row>
    <row r="18" spans="1:7">
      <c r="A18" s="1135" t="s">
        <v>459</v>
      </c>
      <c r="B18" s="1136">
        <v>41869.941111</v>
      </c>
      <c r="C18" s="1136">
        <v>41074.033107999996</v>
      </c>
      <c r="D18" s="1136">
        <v>34663.175706999995</v>
      </c>
      <c r="E18" s="1136">
        <v>46000</v>
      </c>
      <c r="F18" s="1136">
        <v>46000</v>
      </c>
      <c r="G18" s="1137"/>
    </row>
    <row r="19" spans="1:7">
      <c r="A19" s="1135" t="s">
        <v>460</v>
      </c>
      <c r="B19" s="1136">
        <v>-3915.4654636762675</v>
      </c>
      <c r="C19" s="1136">
        <v>-2396.7113780746522</v>
      </c>
      <c r="D19" s="1136">
        <v>1321.2405177670807</v>
      </c>
      <c r="E19" s="1136">
        <v>-4325</v>
      </c>
      <c r="F19" s="1136">
        <v>-4625</v>
      </c>
      <c r="G19" s="1137"/>
    </row>
    <row r="20" spans="1:7">
      <c r="A20" s="1135" t="s">
        <v>461</v>
      </c>
      <c r="B20" s="1142">
        <v>-1.6967483587575702E-2</v>
      </c>
      <c r="C20" s="1142">
        <v>-1.5459966362162101E-2</v>
      </c>
      <c r="D20" s="1142">
        <v>4.8495125592671797E-3</v>
      </c>
      <c r="E20" s="1142">
        <v>-1.9481893332756038E-2</v>
      </c>
      <c r="F20" s="1142">
        <v>-2.0315826334048076E-2</v>
      </c>
      <c r="G20" s="1138"/>
    </row>
    <row r="21" spans="1:7">
      <c r="A21" s="1135" t="s">
        <v>462</v>
      </c>
      <c r="B21" s="1136">
        <v>60121</v>
      </c>
      <c r="C21" s="1136">
        <v>68316</v>
      </c>
      <c r="D21" s="1136">
        <v>74706.911243260023</v>
      </c>
      <c r="E21" s="1136">
        <v>78495</v>
      </c>
      <c r="F21" s="1136">
        <v>78500</v>
      </c>
      <c r="G21" s="1143"/>
    </row>
    <row r="22" spans="1:7">
      <c r="A22" s="1135" t="s">
        <v>457</v>
      </c>
      <c r="B22" s="1142">
        <v>0.26669441616594031</v>
      </c>
      <c r="C22" s="1142">
        <v>0.29578323602090029</v>
      </c>
      <c r="D22" s="1142">
        <v>0.36409092733208304</v>
      </c>
      <c r="E22" s="1142">
        <v>0.3535794721744937</v>
      </c>
      <c r="F22" s="1142">
        <v>0.34481997129141062</v>
      </c>
      <c r="G22" s="1137"/>
    </row>
    <row r="23" spans="1:7" s="1146" customFormat="1" ht="14.5" thickBot="1">
      <c r="A23" s="1144" t="s">
        <v>463</v>
      </c>
      <c r="B23" s="1243">
        <v>17.230786116641116</v>
      </c>
      <c r="C23" s="1243">
        <v>19.958887354559028</v>
      </c>
      <c r="D23" s="1243">
        <v>25.862689053561866</v>
      </c>
      <c r="E23" s="1243">
        <v>20.47695652173913</v>
      </c>
      <c r="F23" s="1243">
        <v>20.478260869565215</v>
      </c>
      <c r="G23" s="1145"/>
    </row>
    <row r="24" spans="1:7">
      <c r="A24" s="1147" t="s">
        <v>464</v>
      </c>
      <c r="B24" s="1148"/>
      <c r="C24" s="1148"/>
      <c r="D24" s="1148"/>
      <c r="E24" s="1148"/>
      <c r="F24" s="1148"/>
      <c r="G24" s="1143"/>
    </row>
    <row r="25" spans="1:7" ht="14.5">
      <c r="A25" s="1149" t="s">
        <v>465</v>
      </c>
      <c r="B25" s="566"/>
      <c r="C25" s="566"/>
      <c r="D25" s="566"/>
      <c r="E25" s="566"/>
      <c r="F25" s="566"/>
      <c r="G25" s="1138"/>
    </row>
    <row r="26" spans="1:7">
      <c r="A26" s="1150" t="s">
        <v>466</v>
      </c>
      <c r="B26" s="566"/>
      <c r="C26" s="566"/>
      <c r="D26" s="566"/>
      <c r="E26" s="566"/>
      <c r="F26" s="566"/>
      <c r="G26" s="566"/>
    </row>
    <row r="27" spans="1:7">
      <c r="A27" s="1150" t="s">
        <v>828</v>
      </c>
      <c r="B27" s="566"/>
      <c r="C27" s="566"/>
      <c r="D27" s="566"/>
      <c r="E27" s="566"/>
      <c r="F27" s="566"/>
      <c r="G27" s="566"/>
    </row>
    <row r="28" spans="1:7">
      <c r="A28" s="1150"/>
      <c r="B28" s="566"/>
      <c r="C28" s="566"/>
      <c r="D28" s="566"/>
      <c r="E28" s="566"/>
      <c r="F28" s="566"/>
      <c r="G28" s="566"/>
    </row>
  </sheetData>
  <mergeCells count="6">
    <mergeCell ref="B1:B2"/>
    <mergeCell ref="G1:G2"/>
    <mergeCell ref="F1:F2"/>
    <mergeCell ref="E1:E2"/>
    <mergeCell ref="D1:D2"/>
    <mergeCell ref="C1:C2"/>
  </mergeCells>
  <hyperlinks>
    <hyperlink ref="A2" location="Index!A1" display="Back to index" xr:uid="{E93E921D-4E62-E042-8EE2-24243F305FCE}"/>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6AF15-6861-B947-AEC9-A7F8F4E92A29}">
  <sheetPr>
    <tabColor theme="2" tint="-9.9978637043366805E-2"/>
  </sheetPr>
  <dimension ref="A1:U84"/>
  <sheetViews>
    <sheetView showGridLines="0" topLeftCell="A30" zoomScale="60" zoomScaleNormal="60" workbookViewId="0">
      <selection activeCell="F49" sqref="F49"/>
    </sheetView>
  </sheetViews>
  <sheetFormatPr baseColWidth="10" defaultColWidth="11.453125" defaultRowHeight="14"/>
  <cols>
    <col min="1" max="1" width="5.453125" style="370" customWidth="1"/>
    <col min="2" max="2" width="11.453125" style="370"/>
    <col min="3" max="3" width="44.453125" style="370" customWidth="1"/>
    <col min="4" max="4" width="16.54296875" style="370" customWidth="1"/>
    <col min="5" max="5" width="16.26953125" style="370" customWidth="1"/>
    <col min="6" max="6" width="16.7265625" style="370" customWidth="1"/>
    <col min="7" max="8" width="11.54296875" style="370" bestFit="1" customWidth="1"/>
    <col min="9" max="12" width="11.453125" style="370"/>
    <col min="13" max="13" width="37.453125" style="370" customWidth="1"/>
    <col min="14" max="14" width="13.453125" style="370" bestFit="1" customWidth="1"/>
    <col min="15" max="16" width="14" style="370" bestFit="1" customWidth="1"/>
    <col min="17" max="18" width="9.81640625" style="370" bestFit="1" customWidth="1"/>
    <col min="19" max="20" width="14.453125" style="370" bestFit="1" customWidth="1"/>
    <col min="21" max="21" width="11.81640625" style="370" bestFit="1" customWidth="1"/>
    <col min="22" max="16384" width="11.453125" style="370"/>
  </cols>
  <sheetData>
    <row r="1" spans="1:21" s="506" customFormat="1">
      <c r="A1" s="1807" t="s">
        <v>467</v>
      </c>
      <c r="B1" s="1807"/>
      <c r="C1" s="1807"/>
      <c r="D1" s="1807"/>
      <c r="E1" s="1807"/>
      <c r="F1" s="1807"/>
      <c r="G1" s="1807"/>
      <c r="H1" s="1807"/>
      <c r="K1" s="1807" t="s">
        <v>467</v>
      </c>
      <c r="L1" s="1807"/>
      <c r="M1" s="1807"/>
      <c r="N1" s="1807"/>
      <c r="O1" s="1807"/>
      <c r="P1" s="1807"/>
      <c r="Q1" s="368"/>
      <c r="R1" s="368"/>
      <c r="S1" s="368"/>
      <c r="T1" s="368"/>
      <c r="U1" s="368"/>
    </row>
    <row r="2" spans="1:21" s="506" customFormat="1">
      <c r="A2" s="1807" t="s">
        <v>468</v>
      </c>
      <c r="B2" s="1807"/>
      <c r="C2" s="1807"/>
      <c r="D2" s="1807"/>
      <c r="E2" s="1807"/>
      <c r="F2" s="1807"/>
      <c r="G2" s="1807"/>
      <c r="H2" s="1807"/>
      <c r="K2" s="1807" t="s">
        <v>469</v>
      </c>
      <c r="L2" s="1807"/>
      <c r="M2" s="1807"/>
      <c r="N2" s="1807"/>
      <c r="O2" s="1807"/>
      <c r="P2" s="1807"/>
      <c r="Q2" s="368"/>
      <c r="R2" s="368"/>
      <c r="S2" s="368"/>
      <c r="T2" s="368"/>
      <c r="U2" s="368"/>
    </row>
    <row r="3" spans="1:21" s="506" customFormat="1">
      <c r="A3" s="1807" t="s">
        <v>470</v>
      </c>
      <c r="B3" s="1807"/>
      <c r="C3" s="1807"/>
      <c r="D3" s="1807"/>
      <c r="E3" s="1807"/>
      <c r="F3" s="1807"/>
      <c r="G3" s="1807"/>
      <c r="H3" s="1807"/>
      <c r="K3" s="1807" t="s">
        <v>471</v>
      </c>
      <c r="L3" s="1807"/>
      <c r="M3" s="1807"/>
      <c r="N3" s="1807"/>
      <c r="O3" s="1807"/>
      <c r="P3" s="1807"/>
      <c r="Q3" s="368"/>
      <c r="R3" s="368"/>
      <c r="S3" s="368"/>
      <c r="T3" s="368"/>
      <c r="U3" s="368"/>
    </row>
    <row r="4" spans="1:21" s="506" customFormat="1" ht="14.5" thickBot="1">
      <c r="A4" s="1801" t="s">
        <v>32</v>
      </c>
      <c r="B4" s="1801"/>
      <c r="C4" s="1801"/>
      <c r="D4" s="505"/>
      <c r="E4" s="505"/>
      <c r="F4" s="505"/>
      <c r="G4" s="505"/>
      <c r="H4" s="505"/>
      <c r="K4" s="1801" t="s">
        <v>32</v>
      </c>
      <c r="L4" s="1801"/>
      <c r="M4" s="1801"/>
      <c r="N4" s="839"/>
      <c r="O4" s="839"/>
      <c r="P4" s="839"/>
      <c r="Q4" s="368"/>
      <c r="R4" s="368"/>
      <c r="S4" s="368"/>
      <c r="T4" s="368"/>
      <c r="U4" s="368"/>
    </row>
    <row r="5" spans="1:21">
      <c r="A5" s="1107"/>
      <c r="B5" s="1107"/>
      <c r="C5" s="1108"/>
      <c r="D5" s="1757" t="s">
        <v>124</v>
      </c>
      <c r="E5" s="1803"/>
      <c r="F5" s="1758"/>
      <c r="G5" s="1804" t="s">
        <v>29</v>
      </c>
      <c r="H5" s="1805"/>
      <c r="K5" s="839"/>
      <c r="L5" s="839"/>
      <c r="M5" s="550"/>
      <c r="N5" s="1757" t="s">
        <v>124</v>
      </c>
      <c r="O5" s="1803"/>
      <c r="P5" s="1758"/>
      <c r="Q5" s="1804" t="s">
        <v>29</v>
      </c>
      <c r="R5" s="1805"/>
      <c r="S5" s="1787" t="s">
        <v>763</v>
      </c>
      <c r="T5" s="1802"/>
      <c r="U5" s="828" t="s">
        <v>29</v>
      </c>
    </row>
    <row r="6" spans="1:21" ht="14.5" thickBot="1">
      <c r="A6" s="1828"/>
      <c r="B6" s="1828"/>
      <c r="C6" s="1829"/>
      <c r="D6" s="141" t="s">
        <v>829</v>
      </c>
      <c r="E6" s="142" t="s">
        <v>830</v>
      </c>
      <c r="F6" s="143" t="s">
        <v>831</v>
      </c>
      <c r="G6" s="1112" t="s">
        <v>34</v>
      </c>
      <c r="H6" s="1113" t="s">
        <v>35</v>
      </c>
      <c r="K6" s="830"/>
      <c r="L6" s="830"/>
      <c r="M6" s="831"/>
      <c r="N6" s="1109" t="s">
        <v>721</v>
      </c>
      <c r="O6" s="1110" t="s">
        <v>33</v>
      </c>
      <c r="P6" s="1111" t="s">
        <v>722</v>
      </c>
      <c r="Q6" s="1112" t="s">
        <v>34</v>
      </c>
      <c r="R6" s="1113" t="s">
        <v>35</v>
      </c>
      <c r="S6" s="1703">
        <v>2020</v>
      </c>
      <c r="T6" s="1704">
        <v>2021</v>
      </c>
      <c r="U6" s="1077" t="s">
        <v>723</v>
      </c>
    </row>
    <row r="7" spans="1:21">
      <c r="A7" s="1833" t="s">
        <v>472</v>
      </c>
      <c r="B7" s="1834"/>
      <c r="C7" s="1835"/>
      <c r="D7" s="1114"/>
      <c r="E7" s="1114"/>
      <c r="F7" s="1114"/>
      <c r="G7" s="1115"/>
      <c r="H7" s="1116"/>
      <c r="K7" s="1842" t="s">
        <v>473</v>
      </c>
      <c r="L7" s="1843"/>
      <c r="M7" s="1844"/>
      <c r="N7" s="376"/>
      <c r="O7" s="377"/>
      <c r="P7" s="377"/>
      <c r="Q7" s="1117"/>
      <c r="R7" s="1118"/>
      <c r="U7" s="638"/>
    </row>
    <row r="8" spans="1:21">
      <c r="A8" s="1823" t="s">
        <v>125</v>
      </c>
      <c r="B8" s="1824"/>
      <c r="C8" s="1825"/>
      <c r="D8" s="1114"/>
      <c r="E8" s="1114"/>
      <c r="F8" s="1114"/>
      <c r="G8" s="1115"/>
      <c r="H8" s="1116"/>
      <c r="K8" s="383"/>
      <c r="L8" s="1821" t="s">
        <v>474</v>
      </c>
      <c r="M8" s="1822"/>
      <c r="N8" s="384">
        <v>2703100</v>
      </c>
      <c r="O8" s="385">
        <v>3051000</v>
      </c>
      <c r="P8" s="385">
        <v>3091754</v>
      </c>
      <c r="Q8" s="1119">
        <v>1.3357587676171748E-2</v>
      </c>
      <c r="R8" s="514">
        <v>0.14378084421590026</v>
      </c>
      <c r="S8" s="639">
        <v>11547648</v>
      </c>
      <c r="T8" s="639">
        <v>11850406</v>
      </c>
      <c r="U8" s="1244">
        <v>2.6218152822115811E-2</v>
      </c>
    </row>
    <row r="9" spans="1:21" ht="16.5">
      <c r="A9" s="406"/>
      <c r="B9" s="1821" t="s">
        <v>475</v>
      </c>
      <c r="C9" s="1822"/>
      <c r="D9" s="385">
        <v>8176612</v>
      </c>
      <c r="E9" s="385">
        <v>8360631</v>
      </c>
      <c r="F9" s="386">
        <v>6925332</v>
      </c>
      <c r="G9" s="513">
        <v>-0.17167352559872573</v>
      </c>
      <c r="H9" s="514">
        <v>-0.15303159792833512</v>
      </c>
      <c r="K9" s="393"/>
      <c r="L9" s="1821" t="s">
        <v>476</v>
      </c>
      <c r="M9" s="1822"/>
      <c r="N9" s="384">
        <v>-634540</v>
      </c>
      <c r="O9" s="385">
        <v>-599292</v>
      </c>
      <c r="P9" s="385">
        <v>-613907</v>
      </c>
      <c r="Q9" s="1119">
        <v>2.4387110123278804E-2</v>
      </c>
      <c r="R9" s="514">
        <v>-3.251646862293945E-2</v>
      </c>
      <c r="S9" s="639">
        <v>-2976306</v>
      </c>
      <c r="T9" s="639">
        <v>-2488426</v>
      </c>
      <c r="U9" s="1244">
        <v>-0.16392131723015038</v>
      </c>
    </row>
    <row r="10" spans="1:21">
      <c r="A10" s="406"/>
      <c r="B10" s="1821" t="s">
        <v>477</v>
      </c>
      <c r="C10" s="1822"/>
      <c r="D10" s="385">
        <v>28576382</v>
      </c>
      <c r="E10" s="385">
        <v>36147225</v>
      </c>
      <c r="F10" s="386">
        <v>32395408</v>
      </c>
      <c r="G10" s="513">
        <v>-0.10379267011506416</v>
      </c>
      <c r="H10" s="514">
        <v>0.13364274035810411</v>
      </c>
      <c r="K10" s="383"/>
      <c r="L10" s="1840" t="s">
        <v>188</v>
      </c>
      <c r="M10" s="1841"/>
      <c r="N10" s="395">
        <v>2068560</v>
      </c>
      <c r="O10" s="396">
        <v>2451708</v>
      </c>
      <c r="P10" s="396">
        <v>2477847</v>
      </c>
      <c r="Q10" s="1120">
        <v>1.0661546970520144E-2</v>
      </c>
      <c r="R10" s="517">
        <v>0.19786083072282168</v>
      </c>
      <c r="S10" s="640">
        <v>8571342</v>
      </c>
      <c r="T10" s="640">
        <v>9361980</v>
      </c>
      <c r="U10" s="1245">
        <v>9.2242031644519606E-2</v>
      </c>
    </row>
    <row r="11" spans="1:21">
      <c r="A11" s="1820"/>
      <c r="B11" s="1821"/>
      <c r="C11" s="1822"/>
      <c r="D11" s="391"/>
      <c r="E11" s="391"/>
      <c r="F11" s="392"/>
      <c r="G11" s="513"/>
      <c r="H11" s="514"/>
      <c r="K11" s="1845"/>
      <c r="L11" s="1812"/>
      <c r="M11" s="1826"/>
      <c r="N11" s="390"/>
      <c r="O11" s="391"/>
      <c r="P11" s="391"/>
      <c r="Q11" s="1119"/>
      <c r="R11" s="514"/>
      <c r="S11" s="409"/>
      <c r="T11" s="409"/>
      <c r="U11" s="1244"/>
    </row>
    <row r="12" spans="1:21">
      <c r="A12" s="1814" t="s">
        <v>478</v>
      </c>
      <c r="B12" s="1815"/>
      <c r="C12" s="1816"/>
      <c r="D12" s="396">
        <v>36752994</v>
      </c>
      <c r="E12" s="396">
        <v>44507856</v>
      </c>
      <c r="F12" s="397">
        <v>39320740</v>
      </c>
      <c r="G12" s="516">
        <v>-0.11654382992521591</v>
      </c>
      <c r="H12" s="517">
        <v>6.9864947601275693E-2</v>
      </c>
      <c r="K12" s="1820" t="s">
        <v>211</v>
      </c>
      <c r="L12" s="1821"/>
      <c r="M12" s="1822"/>
      <c r="N12" s="384">
        <v>-785194</v>
      </c>
      <c r="O12" s="385">
        <v>-265158</v>
      </c>
      <c r="P12" s="385">
        <v>-229804</v>
      </c>
      <c r="Q12" s="1119">
        <v>-0.13333182479879921</v>
      </c>
      <c r="R12" s="514">
        <v>-0.70732837999271514</v>
      </c>
      <c r="S12" s="639">
        <v>-6080289</v>
      </c>
      <c r="T12" s="639">
        <v>-1558951</v>
      </c>
      <c r="U12" s="1244">
        <v>-0.74360577268613381</v>
      </c>
    </row>
    <row r="13" spans="1:21">
      <c r="A13" s="1820"/>
      <c r="B13" s="1821"/>
      <c r="C13" s="1822"/>
      <c r="D13" s="391"/>
      <c r="E13" s="391"/>
      <c r="F13" s="392"/>
      <c r="G13" s="513"/>
      <c r="H13" s="514"/>
      <c r="K13" s="1820" t="s">
        <v>212</v>
      </c>
      <c r="L13" s="1821"/>
      <c r="M13" s="1822"/>
      <c r="N13" s="384">
        <v>52529</v>
      </c>
      <c r="O13" s="385">
        <v>100744</v>
      </c>
      <c r="P13" s="385">
        <v>103022</v>
      </c>
      <c r="Q13" s="1119">
        <v>2.2611768442785674E-2</v>
      </c>
      <c r="R13" s="514">
        <v>0.96124045765196364</v>
      </c>
      <c r="S13" s="639">
        <v>159781</v>
      </c>
      <c r="T13" s="639">
        <v>346728</v>
      </c>
      <c r="U13" s="1244">
        <v>1.1700202151695134</v>
      </c>
    </row>
    <row r="14" spans="1:21">
      <c r="A14" s="1830" t="s">
        <v>128</v>
      </c>
      <c r="B14" s="1831"/>
      <c r="C14" s="1832"/>
      <c r="D14" s="385">
        <v>2394302</v>
      </c>
      <c r="E14" s="385">
        <v>2555337</v>
      </c>
      <c r="F14" s="386">
        <v>1766948</v>
      </c>
      <c r="G14" s="513">
        <v>-0.30852642919505335</v>
      </c>
      <c r="H14" s="514">
        <v>-0.26201957814845411</v>
      </c>
      <c r="K14" s="1836" t="s">
        <v>210</v>
      </c>
      <c r="L14" s="1837"/>
      <c r="M14" s="1838"/>
      <c r="N14" s="460">
        <v>-732665</v>
      </c>
      <c r="O14" s="542">
        <v>-164414</v>
      </c>
      <c r="P14" s="542">
        <v>-126782</v>
      </c>
      <c r="Q14" s="543">
        <v>-0.22888561801306459</v>
      </c>
      <c r="R14" s="456">
        <v>-0.82695775013136974</v>
      </c>
      <c r="S14" s="1400">
        <v>-5920508</v>
      </c>
      <c r="T14" s="1400">
        <v>-1212223</v>
      </c>
      <c r="U14" s="1399">
        <v>-0.79525017110018259</v>
      </c>
    </row>
    <row r="15" spans="1:21">
      <c r="A15" s="1820"/>
      <c r="B15" s="1821"/>
      <c r="C15" s="1822"/>
      <c r="D15" s="391"/>
      <c r="E15" s="391"/>
      <c r="F15" s="392"/>
      <c r="G15" s="513"/>
      <c r="H15" s="514"/>
      <c r="K15" s="1839"/>
      <c r="L15" s="1840"/>
      <c r="M15" s="1841"/>
      <c r="N15" s="464"/>
      <c r="O15" s="1212"/>
      <c r="P15" s="1212"/>
      <c r="Q15" s="1119"/>
      <c r="R15" s="514"/>
      <c r="S15" s="524"/>
      <c r="T15" s="524"/>
      <c r="U15" s="1245"/>
    </row>
    <row r="16" spans="1:21">
      <c r="A16" s="1820" t="s">
        <v>133</v>
      </c>
      <c r="B16" s="1821"/>
      <c r="C16" s="1822"/>
      <c r="D16" s="385">
        <v>6467471</v>
      </c>
      <c r="E16" s="385">
        <v>6661600</v>
      </c>
      <c r="F16" s="386">
        <v>5928497</v>
      </c>
      <c r="G16" s="513">
        <v>-0.11004908730635282</v>
      </c>
      <c r="H16" s="514">
        <v>-8.3336129377309928E-2</v>
      </c>
      <c r="K16" s="1836" t="s">
        <v>479</v>
      </c>
      <c r="L16" s="1837"/>
      <c r="M16" s="1838"/>
      <c r="N16" s="460">
        <v>1335895</v>
      </c>
      <c r="O16" s="542">
        <v>2287294</v>
      </c>
      <c r="P16" s="542">
        <v>2351065</v>
      </c>
      <c r="Q16" s="543">
        <v>2.7880543559332557E-2</v>
      </c>
      <c r="R16" s="456">
        <v>0.75991750848681971</v>
      </c>
      <c r="S16" s="640">
        <v>2650834</v>
      </c>
      <c r="T16" s="640">
        <v>8149757</v>
      </c>
      <c r="U16" s="1245">
        <v>2.0744124302012121</v>
      </c>
    </row>
    <row r="17" spans="1:21">
      <c r="A17" s="1820" t="s">
        <v>134</v>
      </c>
      <c r="B17" s="1821"/>
      <c r="C17" s="1822"/>
      <c r="D17" s="385">
        <v>43743889</v>
      </c>
      <c r="E17" s="385">
        <v>33261505</v>
      </c>
      <c r="F17" s="386">
        <v>34758443</v>
      </c>
      <c r="G17" s="513">
        <v>4.5005119281283271E-2</v>
      </c>
      <c r="H17" s="514">
        <v>-0.20541031456988199</v>
      </c>
      <c r="K17" s="1836"/>
      <c r="L17" s="1837"/>
      <c r="M17" s="1838"/>
      <c r="N17" s="400"/>
      <c r="O17" s="401"/>
      <c r="P17" s="401"/>
      <c r="Q17" s="1119"/>
      <c r="R17" s="514"/>
      <c r="S17" s="524"/>
      <c r="T17" s="524"/>
      <c r="U17" s="1245"/>
    </row>
    <row r="18" spans="1:21">
      <c r="A18" s="1820" t="s">
        <v>135</v>
      </c>
      <c r="B18" s="1821"/>
      <c r="C18" s="1822"/>
      <c r="D18" s="385">
        <v>4962382</v>
      </c>
      <c r="E18" s="385">
        <v>8187351</v>
      </c>
      <c r="F18" s="386">
        <v>8265559</v>
      </c>
      <c r="G18" s="513">
        <v>9.5522959746076608E-3</v>
      </c>
      <c r="H18" s="514">
        <v>0.66564343494716849</v>
      </c>
      <c r="K18" s="1823" t="s">
        <v>480</v>
      </c>
      <c r="L18" s="1824"/>
      <c r="M18" s="1825"/>
      <c r="N18" s="390"/>
      <c r="O18" s="391"/>
      <c r="P18" s="391"/>
      <c r="Q18" s="1119"/>
      <c r="R18" s="514"/>
      <c r="S18" s="409"/>
      <c r="T18" s="409"/>
      <c r="U18" s="1244"/>
    </row>
    <row r="19" spans="1:21">
      <c r="A19" s="1820"/>
      <c r="B19" s="1821"/>
      <c r="C19" s="1822"/>
      <c r="D19" s="391"/>
      <c r="E19" s="391"/>
      <c r="F19" s="392"/>
      <c r="G19" s="513"/>
      <c r="H19" s="514"/>
      <c r="K19" s="393"/>
      <c r="L19" s="1812" t="s">
        <v>481</v>
      </c>
      <c r="M19" s="1826"/>
      <c r="N19" s="384">
        <v>873156</v>
      </c>
      <c r="O19" s="385">
        <v>876391</v>
      </c>
      <c r="P19" s="385">
        <v>924161</v>
      </c>
      <c r="Q19" s="1119">
        <v>5.4507634149597611E-2</v>
      </c>
      <c r="R19" s="514">
        <v>5.8414533027317E-2</v>
      </c>
      <c r="S19" s="639">
        <v>2912778</v>
      </c>
      <c r="T19" s="639">
        <v>3493734</v>
      </c>
      <c r="U19" s="1244">
        <v>0.19945083353417253</v>
      </c>
    </row>
    <row r="20" spans="1:21">
      <c r="A20" s="1820" t="s">
        <v>49</v>
      </c>
      <c r="B20" s="1821"/>
      <c r="C20" s="1822"/>
      <c r="D20" s="385">
        <v>137659885</v>
      </c>
      <c r="E20" s="385">
        <v>146551226</v>
      </c>
      <c r="F20" s="386">
        <v>147597412</v>
      </c>
      <c r="G20" s="513">
        <v>7.1387052060553902E-3</v>
      </c>
      <c r="H20" s="514">
        <v>7.2188982287759426E-2</v>
      </c>
      <c r="K20" s="393"/>
      <c r="L20" s="1812" t="s">
        <v>246</v>
      </c>
      <c r="M20" s="1826"/>
      <c r="N20" s="384">
        <v>151464</v>
      </c>
      <c r="O20" s="385">
        <v>238886</v>
      </c>
      <c r="P20" s="385">
        <v>269354</v>
      </c>
      <c r="Q20" s="1119">
        <v>0.12754200748474168</v>
      </c>
      <c r="R20" s="514">
        <v>0.77833676649236783</v>
      </c>
      <c r="S20" s="639">
        <v>622783</v>
      </c>
      <c r="T20" s="639">
        <v>920797</v>
      </c>
      <c r="U20" s="1244">
        <v>0.4785198054539061</v>
      </c>
    </row>
    <row r="21" spans="1:21" ht="16.5">
      <c r="A21" s="406"/>
      <c r="B21" s="1812" t="s">
        <v>482</v>
      </c>
      <c r="C21" s="1826"/>
      <c r="D21" s="385">
        <v>132984154</v>
      </c>
      <c r="E21" s="385">
        <v>141077541</v>
      </c>
      <c r="F21" s="386">
        <v>142046154</v>
      </c>
      <c r="G21" s="513">
        <v>6.8658199819346157E-3</v>
      </c>
      <c r="H21" s="514">
        <v>6.8143457152045353E-2</v>
      </c>
      <c r="K21" s="393"/>
      <c r="L21" s="1812" t="s">
        <v>483</v>
      </c>
      <c r="M21" s="1826"/>
      <c r="N21" s="384">
        <v>162523</v>
      </c>
      <c r="O21" s="385">
        <v>5739</v>
      </c>
      <c r="P21" s="385">
        <v>2550</v>
      </c>
      <c r="Q21" s="1119">
        <v>-0.55567171981181396</v>
      </c>
      <c r="R21" s="514">
        <v>-0.98430991305845938</v>
      </c>
      <c r="S21" s="639">
        <v>458410</v>
      </c>
      <c r="T21" s="639">
        <v>-45371</v>
      </c>
      <c r="U21" s="1244" t="s">
        <v>41</v>
      </c>
    </row>
    <row r="22" spans="1:21" ht="16.5">
      <c r="A22" s="406"/>
      <c r="B22" s="1821" t="s">
        <v>484</v>
      </c>
      <c r="C22" s="1822"/>
      <c r="D22" s="385">
        <v>4675731</v>
      </c>
      <c r="E22" s="385">
        <v>5473685</v>
      </c>
      <c r="F22" s="386">
        <v>5551258</v>
      </c>
      <c r="G22" s="513">
        <v>1.4171988340578605E-2</v>
      </c>
      <c r="H22" s="514">
        <v>0.18724922370427213</v>
      </c>
      <c r="K22" s="393"/>
      <c r="L22" s="1812" t="s">
        <v>485</v>
      </c>
      <c r="M22" s="1826"/>
      <c r="N22" s="384">
        <v>19296</v>
      </c>
      <c r="O22" s="385">
        <v>19090</v>
      </c>
      <c r="P22" s="385">
        <v>13224</v>
      </c>
      <c r="Q22" s="1119">
        <v>-0.30728129910948138</v>
      </c>
      <c r="R22" s="514">
        <v>-0.31467661691542287</v>
      </c>
      <c r="S22" s="639">
        <v>64672</v>
      </c>
      <c r="T22" s="639">
        <v>74021</v>
      </c>
      <c r="U22" s="1244">
        <v>0.14456024245423058</v>
      </c>
    </row>
    <row r="23" spans="1:21">
      <c r="A23" s="406"/>
      <c r="B23" s="1821" t="s">
        <v>486</v>
      </c>
      <c r="C23" s="1822"/>
      <c r="D23" s="385">
        <v>-9898760</v>
      </c>
      <c r="E23" s="385">
        <v>-9077449</v>
      </c>
      <c r="F23" s="386">
        <v>-8477308</v>
      </c>
      <c r="G23" s="513">
        <v>-6.6113398158447384E-2</v>
      </c>
      <c r="H23" s="514">
        <v>-0.14359899623791264</v>
      </c>
      <c r="K23" s="393"/>
      <c r="L23" s="1812" t="s">
        <v>249</v>
      </c>
      <c r="M23" s="1826"/>
      <c r="N23" s="384">
        <v>18298</v>
      </c>
      <c r="O23" s="385">
        <v>43086</v>
      </c>
      <c r="P23" s="385">
        <v>27049</v>
      </c>
      <c r="Q23" s="1119">
        <v>-0.37220907023162975</v>
      </c>
      <c r="R23" s="514">
        <v>0.47824898896054213</v>
      </c>
      <c r="S23" s="639">
        <v>40789</v>
      </c>
      <c r="T23" s="639">
        <v>185271</v>
      </c>
      <c r="U23" s="1244">
        <v>3.5421804898379463</v>
      </c>
    </row>
    <row r="24" spans="1:21">
      <c r="A24" s="1820" t="s">
        <v>487</v>
      </c>
      <c r="B24" s="1821"/>
      <c r="C24" s="1822"/>
      <c r="D24" s="385">
        <v>127761125</v>
      </c>
      <c r="E24" s="385">
        <v>137473777</v>
      </c>
      <c r="F24" s="386">
        <v>139120104</v>
      </c>
      <c r="G24" s="513">
        <v>1.1975571166565098E-2</v>
      </c>
      <c r="H24" s="514">
        <v>8.8907944415799411E-2</v>
      </c>
      <c r="K24" s="393"/>
      <c r="L24" s="1812" t="s">
        <v>838</v>
      </c>
      <c r="M24" s="1826"/>
      <c r="N24" s="384">
        <v>10278</v>
      </c>
      <c r="O24" s="385">
        <v>3233</v>
      </c>
      <c r="P24" s="385">
        <v>-8923</v>
      </c>
      <c r="Q24" s="1119" t="s">
        <v>41</v>
      </c>
      <c r="R24" s="514" t="s">
        <v>41</v>
      </c>
      <c r="S24" s="639">
        <v>19804</v>
      </c>
      <c r="T24" s="639">
        <v>34698</v>
      </c>
      <c r="U24" s="1244">
        <v>0.75207028883053928</v>
      </c>
    </row>
    <row r="25" spans="1:21">
      <c r="A25" s="1820"/>
      <c r="B25" s="1821"/>
      <c r="C25" s="1822"/>
      <c r="D25" s="391"/>
      <c r="E25" s="391"/>
      <c r="F25" s="392"/>
      <c r="G25" s="513"/>
      <c r="H25" s="514"/>
      <c r="K25" s="393"/>
      <c r="L25" s="1821" t="s">
        <v>837</v>
      </c>
      <c r="M25" s="1822"/>
      <c r="N25" s="384">
        <v>94518</v>
      </c>
      <c r="O25" s="385">
        <v>52258</v>
      </c>
      <c r="P25" s="385">
        <v>74544</v>
      </c>
      <c r="Q25" s="1119">
        <v>0.42646102032224731</v>
      </c>
      <c r="R25" s="514">
        <v>-0.21132482701707611</v>
      </c>
      <c r="S25" s="639">
        <v>286981</v>
      </c>
      <c r="T25" s="639">
        <v>263716</v>
      </c>
      <c r="U25" s="1244">
        <v>-8.1068084646718774E-2</v>
      </c>
    </row>
    <row r="26" spans="1:21" ht="16.5">
      <c r="A26" s="1820" t="s">
        <v>488</v>
      </c>
      <c r="B26" s="1821"/>
      <c r="C26" s="1822"/>
      <c r="D26" s="385">
        <v>823270</v>
      </c>
      <c r="E26" s="385">
        <v>981508</v>
      </c>
      <c r="F26" s="386">
        <v>974664</v>
      </c>
      <c r="G26" s="513">
        <v>-6.9729436744275135E-3</v>
      </c>
      <c r="H26" s="514">
        <v>0.18389349788040377</v>
      </c>
      <c r="K26" s="383"/>
      <c r="L26" s="837" t="s">
        <v>489</v>
      </c>
      <c r="M26" s="402"/>
      <c r="N26" s="395">
        <v>1329533</v>
      </c>
      <c r="O26" s="396">
        <v>1238683</v>
      </c>
      <c r="P26" s="396">
        <v>1301959</v>
      </c>
      <c r="Q26" s="1120">
        <v>5.1083287653096068E-2</v>
      </c>
      <c r="R26" s="517">
        <v>-2.0739613082187504E-2</v>
      </c>
      <c r="S26" s="640">
        <v>4406217</v>
      </c>
      <c r="T26" s="640">
        <v>4926866</v>
      </c>
      <c r="U26" s="1245">
        <v>0.11816236013795961</v>
      </c>
    </row>
    <row r="27" spans="1:21">
      <c r="A27" s="1820" t="s">
        <v>490</v>
      </c>
      <c r="B27" s="1821"/>
      <c r="C27" s="1822"/>
      <c r="D27" s="385">
        <v>919419</v>
      </c>
      <c r="E27" s="385">
        <v>1097493</v>
      </c>
      <c r="F27" s="386">
        <v>1198379</v>
      </c>
      <c r="G27" s="513">
        <v>9.1924048718306173E-2</v>
      </c>
      <c r="H27" s="514">
        <v>0.30340900068412768</v>
      </c>
      <c r="K27" s="1839"/>
      <c r="L27" s="1840"/>
      <c r="M27" s="1841"/>
      <c r="N27" s="390"/>
      <c r="O27" s="391"/>
      <c r="P27" s="391"/>
      <c r="Q27" s="1119"/>
      <c r="R27" s="514"/>
      <c r="S27" s="409"/>
      <c r="T27" s="409"/>
      <c r="U27" s="1244"/>
    </row>
    <row r="28" spans="1:21">
      <c r="A28" s="1820" t="s">
        <v>491</v>
      </c>
      <c r="B28" s="1821"/>
      <c r="C28" s="1822"/>
      <c r="D28" s="385">
        <v>937223</v>
      </c>
      <c r="E28" s="385">
        <v>801531</v>
      </c>
      <c r="F28" s="386">
        <v>921103</v>
      </c>
      <c r="G28" s="513">
        <v>0.14917950771710639</v>
      </c>
      <c r="H28" s="514">
        <v>-1.7199748619058645E-2</v>
      </c>
      <c r="K28" s="1839" t="s">
        <v>40</v>
      </c>
      <c r="L28" s="1840"/>
      <c r="M28" s="1841"/>
      <c r="N28" s="390"/>
      <c r="O28" s="391"/>
      <c r="P28" s="391"/>
      <c r="Q28" s="1119"/>
      <c r="R28" s="514"/>
      <c r="S28" s="409"/>
      <c r="T28" s="409"/>
      <c r="U28" s="1244"/>
    </row>
    <row r="29" spans="1:21" ht="16.5">
      <c r="A29" s="1820" t="s">
        <v>492</v>
      </c>
      <c r="B29" s="1821"/>
      <c r="C29" s="1822"/>
      <c r="D29" s="385">
        <v>2077803</v>
      </c>
      <c r="E29" s="385">
        <v>1911478</v>
      </c>
      <c r="F29" s="386">
        <v>1895196</v>
      </c>
      <c r="G29" s="513">
        <v>-8.5180159018309384E-3</v>
      </c>
      <c r="H29" s="514">
        <v>-8.7884655090015751E-2</v>
      </c>
      <c r="K29" s="393"/>
      <c r="L29" s="1812" t="s">
        <v>283</v>
      </c>
      <c r="M29" s="1826"/>
      <c r="N29" s="384">
        <v>652670</v>
      </c>
      <c r="O29" s="385">
        <v>675571</v>
      </c>
      <c r="P29" s="385">
        <v>712087</v>
      </c>
      <c r="Q29" s="1119">
        <v>5.4052053744166044E-2</v>
      </c>
      <c r="R29" s="514">
        <v>9.1036817993779398E-2</v>
      </c>
      <c r="S29" s="639">
        <v>2428060</v>
      </c>
      <c r="T29" s="639">
        <v>2671530</v>
      </c>
      <c r="U29" s="1244">
        <v>0.10027346935413457</v>
      </c>
    </row>
    <row r="30" spans="1:21">
      <c r="A30" s="1820" t="s">
        <v>493</v>
      </c>
      <c r="B30" s="1821"/>
      <c r="C30" s="1822"/>
      <c r="D30" s="385">
        <v>455343</v>
      </c>
      <c r="E30" s="385">
        <v>776863</v>
      </c>
      <c r="F30" s="386">
        <v>532404</v>
      </c>
      <c r="G30" s="513">
        <v>-0.31467453077312219</v>
      </c>
      <c r="H30" s="514">
        <v>0.16923725631007833</v>
      </c>
      <c r="K30" s="393"/>
      <c r="L30" s="1812" t="s">
        <v>284</v>
      </c>
      <c r="M30" s="1826"/>
      <c r="N30" s="384">
        <v>-492737</v>
      </c>
      <c r="O30" s="385">
        <v>-517951</v>
      </c>
      <c r="P30" s="385">
        <v>-509278</v>
      </c>
      <c r="Q30" s="1119">
        <v>-1.674482721338505E-2</v>
      </c>
      <c r="R30" s="514">
        <v>3.356963248142518E-2</v>
      </c>
      <c r="S30" s="639">
        <v>-1708113</v>
      </c>
      <c r="T30" s="639">
        <v>-2341917</v>
      </c>
      <c r="U30" s="1244">
        <v>0.37105507656694842</v>
      </c>
    </row>
    <row r="31" spans="1:21" ht="16.5">
      <c r="A31" s="1820" t="s">
        <v>494</v>
      </c>
      <c r="B31" s="1821"/>
      <c r="C31" s="1822"/>
      <c r="D31" s="385">
        <v>645886</v>
      </c>
      <c r="E31" s="385">
        <v>648041</v>
      </c>
      <c r="F31" s="386">
        <v>658697</v>
      </c>
      <c r="G31" s="513">
        <v>1.644340404387994E-2</v>
      </c>
      <c r="H31" s="514">
        <v>1.9834769603304606E-2</v>
      </c>
      <c r="K31" s="393"/>
      <c r="L31" s="1812" t="s">
        <v>833</v>
      </c>
      <c r="M31" s="1826"/>
      <c r="N31" s="384">
        <v>-75066</v>
      </c>
      <c r="O31" s="385">
        <v>-87416</v>
      </c>
      <c r="P31" s="385">
        <v>-75152</v>
      </c>
      <c r="Q31" s="1119">
        <v>-0.14029468289557975</v>
      </c>
      <c r="R31" s="514">
        <v>1.1456584871979325E-3</v>
      </c>
      <c r="S31" s="639">
        <v>-361814</v>
      </c>
      <c r="T31" s="639">
        <v>-333334</v>
      </c>
      <c r="U31" s="1244">
        <v>-7.8714477604515026E-2</v>
      </c>
    </row>
    <row r="32" spans="1:21">
      <c r="A32" s="1820" t="s">
        <v>495</v>
      </c>
      <c r="B32" s="1821"/>
      <c r="C32" s="1822"/>
      <c r="D32" s="385">
        <v>2639297</v>
      </c>
      <c r="E32" s="385">
        <v>2682216</v>
      </c>
      <c r="F32" s="386">
        <v>2710080</v>
      </c>
      <c r="G32" s="513">
        <v>1.0388425093281079E-2</v>
      </c>
      <c r="H32" s="514">
        <v>2.6818883967965713E-2</v>
      </c>
      <c r="K32" s="383"/>
      <c r="L32" s="1121" t="s">
        <v>286</v>
      </c>
      <c r="M32" s="402"/>
      <c r="N32" s="395">
        <v>84867</v>
      </c>
      <c r="O32" s="396">
        <v>70204</v>
      </c>
      <c r="P32" s="396">
        <v>127657</v>
      </c>
      <c r="Q32" s="1120">
        <v>0.81837217252578198</v>
      </c>
      <c r="R32" s="517">
        <v>0.50420069049218186</v>
      </c>
      <c r="S32" s="640">
        <v>358133</v>
      </c>
      <c r="T32" s="640">
        <v>-3721</v>
      </c>
      <c r="U32" s="1245">
        <v>-1.0103899947784762</v>
      </c>
    </row>
    <row r="33" spans="1:21" ht="16.5">
      <c r="A33" s="1820" t="s">
        <v>496</v>
      </c>
      <c r="B33" s="1821"/>
      <c r="C33" s="1822"/>
      <c r="D33" s="385">
        <v>6825759</v>
      </c>
      <c r="E33" s="385">
        <v>9995835</v>
      </c>
      <c r="F33" s="386">
        <v>6771170</v>
      </c>
      <c r="G33" s="513">
        <v>-0.32260086325954762</v>
      </c>
      <c r="H33" s="514">
        <v>-7.9974988862044506E-3</v>
      </c>
      <c r="K33" s="1823"/>
      <c r="L33" s="1824"/>
      <c r="M33" s="1825"/>
      <c r="N33" s="390"/>
      <c r="O33" s="391"/>
      <c r="P33" s="391"/>
      <c r="Q33" s="387"/>
      <c r="R33" s="388"/>
      <c r="S33" s="409"/>
      <c r="T33" s="409"/>
      <c r="U33" s="1244"/>
    </row>
    <row r="34" spans="1:21">
      <c r="A34" s="1820"/>
      <c r="B34" s="1821"/>
      <c r="C34" s="1822"/>
      <c r="D34" s="391"/>
      <c r="E34" s="391"/>
      <c r="F34" s="392"/>
      <c r="G34" s="513"/>
      <c r="H34" s="514"/>
      <c r="K34" s="1839" t="s">
        <v>497</v>
      </c>
      <c r="L34" s="1840"/>
      <c r="M34" s="1841"/>
      <c r="N34" s="390"/>
      <c r="O34" s="391"/>
      <c r="P34" s="391"/>
      <c r="Q34" s="1119"/>
      <c r="R34" s="514"/>
      <c r="S34" s="409"/>
      <c r="T34" s="409"/>
      <c r="U34" s="1244"/>
    </row>
    <row r="35" spans="1:21">
      <c r="A35" s="1814" t="s">
        <v>498</v>
      </c>
      <c r="B35" s="1815"/>
      <c r="C35" s="1816"/>
      <c r="D35" s="396">
        <v>237406163</v>
      </c>
      <c r="E35" s="396">
        <v>251542391</v>
      </c>
      <c r="F35" s="397">
        <v>244821984</v>
      </c>
      <c r="G35" s="516">
        <v>-2.6716797010965836E-2</v>
      </c>
      <c r="H35" s="517">
        <v>3.1236851252256666E-2</v>
      </c>
      <c r="K35" s="393"/>
      <c r="L35" s="1812" t="s">
        <v>499</v>
      </c>
      <c r="M35" s="1826"/>
      <c r="N35" s="384">
        <v>-792336</v>
      </c>
      <c r="O35" s="385">
        <v>-915564</v>
      </c>
      <c r="P35" s="385">
        <v>-1013176</v>
      </c>
      <c r="Q35" s="1119">
        <v>0.10661406521007816</v>
      </c>
      <c r="R35" s="514">
        <v>0.27872013893095859</v>
      </c>
      <c r="S35" s="639">
        <v>-3312954</v>
      </c>
      <c r="T35" s="639">
        <v>-3668476</v>
      </c>
      <c r="U35" s="1244">
        <v>0.10731268831381299</v>
      </c>
    </row>
    <row r="36" spans="1:21">
      <c r="A36" s="1820"/>
      <c r="B36" s="1821"/>
      <c r="C36" s="1822"/>
      <c r="D36" s="391"/>
      <c r="E36" s="391"/>
      <c r="F36" s="392"/>
      <c r="G36" s="513"/>
      <c r="H36" s="514"/>
      <c r="K36" s="393"/>
      <c r="L36" s="1821" t="s">
        <v>834</v>
      </c>
      <c r="M36" s="1822"/>
      <c r="N36" s="384">
        <v>-742098</v>
      </c>
      <c r="O36" s="385">
        <v>-803156</v>
      </c>
      <c r="P36" s="385">
        <v>-899290</v>
      </c>
      <c r="Q36" s="1119">
        <v>0.11969530203347793</v>
      </c>
      <c r="R36" s="514">
        <v>0.21182108023468599</v>
      </c>
      <c r="S36" s="639">
        <v>-2386108</v>
      </c>
      <c r="T36" s="639">
        <v>-2956093</v>
      </c>
      <c r="U36" s="1244">
        <v>0.23887644649781151</v>
      </c>
    </row>
    <row r="37" spans="1:21">
      <c r="A37" s="1817" t="s">
        <v>500</v>
      </c>
      <c r="B37" s="1818"/>
      <c r="C37" s="1819"/>
      <c r="D37" s="391"/>
      <c r="E37" s="391"/>
      <c r="F37" s="392"/>
      <c r="G37" s="513"/>
      <c r="H37" s="514"/>
      <c r="K37" s="393"/>
      <c r="L37" s="1812" t="s">
        <v>835</v>
      </c>
      <c r="M37" s="1826"/>
      <c r="N37" s="384">
        <v>-164541</v>
      </c>
      <c r="O37" s="385">
        <v>-170960</v>
      </c>
      <c r="P37" s="385">
        <v>-181660</v>
      </c>
      <c r="Q37" s="1119">
        <v>6.2587739822180632E-2</v>
      </c>
      <c r="R37" s="514">
        <v>0.10404093812484426</v>
      </c>
      <c r="S37" s="639">
        <v>-669915</v>
      </c>
      <c r="T37" s="639">
        <v>-683254</v>
      </c>
      <c r="U37" s="1244">
        <v>1.9911481307330035E-2</v>
      </c>
    </row>
    <row r="38" spans="1:21">
      <c r="A38" s="1823" t="s">
        <v>50</v>
      </c>
      <c r="B38" s="1824"/>
      <c r="C38" s="1825"/>
      <c r="D38" s="391"/>
      <c r="E38" s="391"/>
      <c r="F38" s="392"/>
      <c r="G38" s="513"/>
      <c r="H38" s="514"/>
      <c r="K38" s="393"/>
      <c r="L38" s="1821" t="s">
        <v>501</v>
      </c>
      <c r="M38" s="1822"/>
      <c r="N38" s="427">
        <v>0</v>
      </c>
      <c r="O38" s="1241">
        <v>0</v>
      </c>
      <c r="P38" s="1241">
        <v>0</v>
      </c>
      <c r="Q38" s="1119" t="s">
        <v>41</v>
      </c>
      <c r="R38" s="514" t="s">
        <v>41</v>
      </c>
      <c r="S38" s="818">
        <v>-63978</v>
      </c>
      <c r="T38" s="1241">
        <v>0</v>
      </c>
      <c r="U38" s="1244" t="s">
        <v>41</v>
      </c>
    </row>
    <row r="39" spans="1:21">
      <c r="A39" s="406"/>
      <c r="B39" s="1821" t="s">
        <v>475</v>
      </c>
      <c r="C39" s="1822"/>
      <c r="D39" s="385">
        <v>47623119</v>
      </c>
      <c r="E39" s="385">
        <v>54546530</v>
      </c>
      <c r="F39" s="386">
        <v>51851206</v>
      </c>
      <c r="G39" s="513">
        <v>-4.9413299067786715E-2</v>
      </c>
      <c r="H39" s="514">
        <v>8.878223620758649E-2</v>
      </c>
      <c r="K39" s="393"/>
      <c r="L39" s="1778" t="s">
        <v>297</v>
      </c>
      <c r="M39" s="1847"/>
      <c r="N39" s="384">
        <v>-17079</v>
      </c>
      <c r="O39" s="385">
        <v>-10426</v>
      </c>
      <c r="P39" s="385">
        <v>-13965</v>
      </c>
      <c r="Q39" s="1119">
        <v>0.33943986188375214</v>
      </c>
      <c r="R39" s="514">
        <v>-0.18232917618127525</v>
      </c>
      <c r="S39" s="639">
        <v>-52019</v>
      </c>
      <c r="T39" s="639">
        <v>-47176</v>
      </c>
      <c r="U39" s="1244">
        <v>-9.3100597858474785E-2</v>
      </c>
    </row>
    <row r="40" spans="1:21">
      <c r="A40" s="406"/>
      <c r="B40" s="1821" t="s">
        <v>477</v>
      </c>
      <c r="C40" s="1822"/>
      <c r="D40" s="385">
        <v>94742383</v>
      </c>
      <c r="E40" s="385">
        <v>98001838</v>
      </c>
      <c r="F40" s="386">
        <v>98489656</v>
      </c>
      <c r="G40" s="513">
        <v>4.97764133770634E-3</v>
      </c>
      <c r="H40" s="514">
        <v>3.9552235032973573E-2</v>
      </c>
      <c r="K40" s="393"/>
      <c r="L40" s="1812" t="s">
        <v>836</v>
      </c>
      <c r="M40" s="1826"/>
      <c r="N40" s="384">
        <v>-265256</v>
      </c>
      <c r="O40" s="385">
        <v>-77688</v>
      </c>
      <c r="P40" s="385">
        <v>-113483</v>
      </c>
      <c r="Q40" s="1119">
        <v>0.46075326948820927</v>
      </c>
      <c r="R40" s="514">
        <v>-0.57217555870555237</v>
      </c>
      <c r="S40" s="639">
        <v>-706049</v>
      </c>
      <c r="T40" s="639">
        <v>-385087</v>
      </c>
      <c r="U40" s="1244">
        <v>-0.4545888458166501</v>
      </c>
    </row>
    <row r="41" spans="1:21">
      <c r="A41" s="406"/>
      <c r="B41" s="1824" t="s">
        <v>502</v>
      </c>
      <c r="C41" s="1825"/>
      <c r="D41" s="385">
        <v>142365502</v>
      </c>
      <c r="E41" s="385">
        <v>152548368</v>
      </c>
      <c r="F41" s="386">
        <v>150340862</v>
      </c>
      <c r="G41" s="513">
        <v>-1.4470859498149465E-2</v>
      </c>
      <c r="H41" s="514">
        <v>5.6020313123329557E-2</v>
      </c>
      <c r="K41" s="383"/>
      <c r="L41" s="524" t="s">
        <v>497</v>
      </c>
      <c r="M41" s="525"/>
      <c r="N41" s="395">
        <v>-1981310</v>
      </c>
      <c r="O41" s="396">
        <v>-1977794</v>
      </c>
      <c r="P41" s="396">
        <v>-2221574</v>
      </c>
      <c r="Q41" s="1120">
        <v>0.12325853956478784</v>
      </c>
      <c r="R41" s="517">
        <v>0.12126522351373586</v>
      </c>
      <c r="S41" s="640">
        <v>-7191023</v>
      </c>
      <c r="T41" s="640">
        <v>-7740086</v>
      </c>
      <c r="U41" s="1245">
        <v>7.6353948527212334E-2</v>
      </c>
    </row>
    <row r="42" spans="1:21">
      <c r="A42" s="1820"/>
      <c r="B42" s="1821"/>
      <c r="C42" s="1822"/>
      <c r="D42" s="391"/>
      <c r="E42" s="391"/>
      <c r="F42" s="392"/>
      <c r="G42" s="513"/>
      <c r="H42" s="514"/>
      <c r="K42" s="1823"/>
      <c r="L42" s="1824"/>
      <c r="M42" s="1825"/>
      <c r="N42" s="390"/>
      <c r="O42" s="391"/>
      <c r="P42" s="391"/>
      <c r="Q42" s="387"/>
      <c r="R42" s="388"/>
      <c r="S42" s="409"/>
      <c r="T42" s="409"/>
      <c r="U42" s="1244"/>
    </row>
    <row r="43" spans="1:21">
      <c r="A43" s="1820" t="s">
        <v>503</v>
      </c>
      <c r="B43" s="1821"/>
      <c r="C43" s="1822"/>
      <c r="D43" s="385">
        <v>27923617</v>
      </c>
      <c r="E43" s="385">
        <v>23363030</v>
      </c>
      <c r="F43" s="386">
        <v>22013866</v>
      </c>
      <c r="G43" s="513">
        <v>-5.7747817813014836E-2</v>
      </c>
      <c r="H43" s="514">
        <v>-0.21163988175314108</v>
      </c>
      <c r="K43" s="1848" t="s">
        <v>43</v>
      </c>
      <c r="L43" s="1849"/>
      <c r="M43" s="1850"/>
      <c r="N43" s="395">
        <v>768985</v>
      </c>
      <c r="O43" s="396">
        <v>1618387</v>
      </c>
      <c r="P43" s="396">
        <v>1559107</v>
      </c>
      <c r="Q43" s="1120">
        <v>-3.662906338224417E-2</v>
      </c>
      <c r="R43" s="517">
        <v>1.0274868820588179</v>
      </c>
      <c r="S43" s="640">
        <v>224161</v>
      </c>
      <c r="T43" s="640">
        <v>5332816</v>
      </c>
      <c r="U43" s="1245">
        <v>22.790115140457083</v>
      </c>
    </row>
    <row r="44" spans="1:21">
      <c r="A44" s="406"/>
      <c r="B44" s="1821" t="s">
        <v>178</v>
      </c>
      <c r="C44" s="1822"/>
      <c r="D44" s="385">
        <v>25734963</v>
      </c>
      <c r="E44" s="385">
        <v>20746109</v>
      </c>
      <c r="F44" s="386">
        <v>19692474</v>
      </c>
      <c r="G44" s="513">
        <v>-5.0787113863134531E-2</v>
      </c>
      <c r="H44" s="514">
        <v>-0.23479687924944753</v>
      </c>
      <c r="K44" s="1848"/>
      <c r="L44" s="1849"/>
      <c r="M44" s="1850"/>
      <c r="N44" s="390"/>
      <c r="O44" s="391"/>
      <c r="P44" s="391"/>
      <c r="Q44" s="1119"/>
      <c r="R44" s="514"/>
      <c r="S44" s="409"/>
      <c r="T44" s="409"/>
      <c r="U44" s="1244"/>
    </row>
    <row r="45" spans="1:21">
      <c r="A45" s="406"/>
      <c r="B45" s="1821" t="s">
        <v>504</v>
      </c>
      <c r="C45" s="1822"/>
      <c r="D45" s="385">
        <v>1072920</v>
      </c>
      <c r="E45" s="385">
        <v>1330810.794</v>
      </c>
      <c r="F45" s="386">
        <v>1296277</v>
      </c>
      <c r="G45" s="513">
        <v>-2.5949439361099738E-2</v>
      </c>
      <c r="H45" s="514">
        <v>0.20817675129552995</v>
      </c>
      <c r="K45" s="393"/>
      <c r="L45" s="1812" t="s">
        <v>44</v>
      </c>
      <c r="M45" s="1826"/>
      <c r="N45" s="384">
        <v>-103174</v>
      </c>
      <c r="O45" s="385">
        <v>-428037</v>
      </c>
      <c r="P45" s="385">
        <v>-471860</v>
      </c>
      <c r="Q45" s="1119">
        <v>0.10238133619289921</v>
      </c>
      <c r="R45" s="514">
        <v>3.5734390447205691</v>
      </c>
      <c r="S45" s="639">
        <v>109977</v>
      </c>
      <c r="T45" s="639">
        <v>-1660987</v>
      </c>
      <c r="U45" s="1244" t="s">
        <v>41</v>
      </c>
    </row>
    <row r="46" spans="1:21">
      <c r="A46" s="406"/>
      <c r="B46" s="1821" t="s">
        <v>505</v>
      </c>
      <c r="C46" s="1822"/>
      <c r="D46" s="385">
        <v>1115734</v>
      </c>
      <c r="E46" s="385">
        <v>1286110.206</v>
      </c>
      <c r="F46" s="386">
        <v>1025115</v>
      </c>
      <c r="G46" s="513">
        <v>-0.20293378031089196</v>
      </c>
      <c r="H46" s="514">
        <v>-8.1219179481847828E-2</v>
      </c>
      <c r="K46" s="1845"/>
      <c r="L46" s="1812"/>
      <c r="M46" s="1826"/>
      <c r="N46" s="390"/>
      <c r="O46" s="391"/>
      <c r="P46" s="391"/>
      <c r="Q46" s="1119"/>
      <c r="R46" s="514"/>
      <c r="S46" s="409"/>
      <c r="T46" s="409"/>
      <c r="U46" s="1244"/>
    </row>
    <row r="47" spans="1:21">
      <c r="A47" s="1820"/>
      <c r="B47" s="1821"/>
      <c r="C47" s="1822"/>
      <c r="D47" s="391"/>
      <c r="E47" s="391"/>
      <c r="F47" s="392"/>
      <c r="G47" s="513"/>
      <c r="H47" s="514"/>
      <c r="K47" s="1839" t="s">
        <v>45</v>
      </c>
      <c r="L47" s="1840"/>
      <c r="M47" s="1841"/>
      <c r="N47" s="395">
        <v>665811</v>
      </c>
      <c r="O47" s="396">
        <v>1190350</v>
      </c>
      <c r="P47" s="396">
        <v>1087247</v>
      </c>
      <c r="Q47" s="1120">
        <v>-8.6615701264334016E-2</v>
      </c>
      <c r="R47" s="517">
        <v>0.63296641239030293</v>
      </c>
      <c r="S47" s="640">
        <v>334138</v>
      </c>
      <c r="T47" s="640">
        <v>3671829</v>
      </c>
      <c r="U47" s="1245">
        <v>9.9889596514015171</v>
      </c>
    </row>
    <row r="48" spans="1:21">
      <c r="A48" s="1820" t="s">
        <v>177</v>
      </c>
      <c r="B48" s="1821"/>
      <c r="C48" s="1822"/>
      <c r="D48" s="385">
        <v>5978257</v>
      </c>
      <c r="E48" s="385">
        <v>7466434</v>
      </c>
      <c r="F48" s="386">
        <v>7212946</v>
      </c>
      <c r="G48" s="513">
        <v>-3.395034363124351E-2</v>
      </c>
      <c r="H48" s="514">
        <v>0.20652993004482745</v>
      </c>
      <c r="K48" s="1845" t="s">
        <v>46</v>
      </c>
      <c r="L48" s="1812"/>
      <c r="M48" s="1826"/>
      <c r="N48" s="384">
        <v>12407</v>
      </c>
      <c r="O48" s="385">
        <v>26651</v>
      </c>
      <c r="P48" s="385">
        <v>26631</v>
      </c>
      <c r="Q48" s="1119">
        <v>-7.5044088401936141E-4</v>
      </c>
      <c r="R48" s="514">
        <v>1.1464495849117433</v>
      </c>
      <c r="S48" s="639">
        <v>-12756</v>
      </c>
      <c r="T48" s="639">
        <v>87247</v>
      </c>
      <c r="U48" s="1244" t="s">
        <v>41</v>
      </c>
    </row>
    <row r="49" spans="1:21" ht="14.5" thickBot="1">
      <c r="A49" s="1820" t="s">
        <v>180</v>
      </c>
      <c r="B49" s="1821"/>
      <c r="C49" s="1822"/>
      <c r="D49" s="385">
        <v>16319407</v>
      </c>
      <c r="E49" s="385">
        <v>17577630</v>
      </c>
      <c r="F49" s="386">
        <v>17078829</v>
      </c>
      <c r="G49" s="513">
        <v>-2.8377033763937458E-2</v>
      </c>
      <c r="H49" s="514">
        <v>4.6534901666463742E-2</v>
      </c>
      <c r="K49" s="1809" t="s">
        <v>47</v>
      </c>
      <c r="L49" s="1810"/>
      <c r="M49" s="1811"/>
      <c r="N49" s="430">
        <v>653404</v>
      </c>
      <c r="O49" s="431">
        <v>1163699</v>
      </c>
      <c r="P49" s="431">
        <v>1060616</v>
      </c>
      <c r="Q49" s="1122">
        <v>-8.8582184912077783E-2</v>
      </c>
      <c r="R49" s="1123">
        <v>0.62321626436324229</v>
      </c>
      <c r="S49" s="643">
        <v>346894</v>
      </c>
      <c r="T49" s="643">
        <v>3584582</v>
      </c>
      <c r="U49" s="1246">
        <v>9.333364082399811</v>
      </c>
    </row>
    <row r="50" spans="1:21" ht="15" customHeight="1">
      <c r="A50" s="1820" t="s">
        <v>506</v>
      </c>
      <c r="B50" s="1821"/>
      <c r="C50" s="1822"/>
      <c r="D50" s="385">
        <v>455343</v>
      </c>
      <c r="E50" s="385">
        <v>776863</v>
      </c>
      <c r="F50" s="386">
        <v>532404</v>
      </c>
      <c r="G50" s="513">
        <v>-0.31467453077312219</v>
      </c>
      <c r="H50" s="514">
        <v>0.16923725631007833</v>
      </c>
    </row>
    <row r="51" spans="1:21" ht="15" customHeight="1">
      <c r="A51" s="1820" t="s">
        <v>507</v>
      </c>
      <c r="B51" s="1821"/>
      <c r="C51" s="1822"/>
      <c r="D51" s="385">
        <v>2050474</v>
      </c>
      <c r="E51" s="385">
        <v>2583777</v>
      </c>
      <c r="F51" s="386">
        <v>2555580</v>
      </c>
      <c r="G51" s="513">
        <v>-1.0913093506134624E-2</v>
      </c>
      <c r="H51" s="514">
        <v>0.24633621299270314</v>
      </c>
      <c r="K51" s="1812"/>
      <c r="L51" s="1812"/>
      <c r="M51" s="1812"/>
      <c r="N51" s="409"/>
      <c r="O51" s="409"/>
      <c r="P51" s="409"/>
    </row>
    <row r="52" spans="1:21" ht="15" customHeight="1">
      <c r="A52" s="1820" t="s">
        <v>508</v>
      </c>
      <c r="B52" s="1821"/>
      <c r="C52" s="1822"/>
      <c r="D52" s="385">
        <v>9624602</v>
      </c>
      <c r="E52" s="385">
        <v>9928912</v>
      </c>
      <c r="F52" s="386">
        <v>9978931</v>
      </c>
      <c r="G52" s="513">
        <v>5.0377120876889635E-3</v>
      </c>
      <c r="H52" s="514">
        <v>3.681492491845377E-2</v>
      </c>
      <c r="K52" s="1511" t="s">
        <v>832</v>
      </c>
      <c r="L52" s="1511"/>
      <c r="M52" s="1511"/>
      <c r="N52" s="1511"/>
      <c r="O52" s="1511"/>
      <c r="P52" s="1511"/>
      <c r="Q52" s="1511"/>
      <c r="R52" s="1511"/>
      <c r="S52" s="1511"/>
      <c r="T52" s="1511"/>
      <c r="U52" s="1511"/>
    </row>
    <row r="53" spans="1:21" ht="15" customHeight="1">
      <c r="A53" s="1820" t="s">
        <v>509</v>
      </c>
      <c r="B53" s="1821"/>
      <c r="C53" s="1822"/>
      <c r="D53" s="385">
        <v>338446</v>
      </c>
      <c r="E53" s="385">
        <v>278220</v>
      </c>
      <c r="F53" s="386">
        <v>463825</v>
      </c>
      <c r="G53" s="513">
        <v>0.66711595140536262</v>
      </c>
      <c r="H53" s="514">
        <v>0.37045496179597337</v>
      </c>
      <c r="K53" s="1124"/>
      <c r="L53" s="1125"/>
      <c r="M53" s="1125"/>
      <c r="N53" s="1126"/>
      <c r="O53" s="1126"/>
      <c r="P53" s="1126"/>
      <c r="Q53" s="1127"/>
      <c r="R53" s="1127"/>
      <c r="S53" s="1127"/>
      <c r="T53" s="1127"/>
      <c r="U53" s="1128"/>
    </row>
    <row r="54" spans="1:21" ht="33" customHeight="1">
      <c r="A54" s="1820" t="s">
        <v>510</v>
      </c>
      <c r="B54" s="1821"/>
      <c r="C54" s="1822"/>
      <c r="D54" s="385">
        <v>561602</v>
      </c>
      <c r="E54" s="385">
        <v>879177</v>
      </c>
      <c r="F54" s="386">
        <v>325571</v>
      </c>
      <c r="G54" s="513">
        <v>-0.62968662737992465</v>
      </c>
      <c r="H54" s="514">
        <v>-0.42028162292869325</v>
      </c>
      <c r="K54" s="1846"/>
      <c r="L54" s="1846"/>
      <c r="M54" s="1846"/>
      <c r="N54" s="409"/>
      <c r="O54" s="409"/>
      <c r="P54" s="409"/>
    </row>
    <row r="55" spans="1:21" ht="15" customHeight="1">
      <c r="A55" s="1820" t="s">
        <v>511</v>
      </c>
      <c r="B55" s="1821"/>
      <c r="C55" s="1822"/>
      <c r="D55" s="385">
        <v>6343266</v>
      </c>
      <c r="E55" s="385">
        <v>10434536</v>
      </c>
      <c r="F55" s="386">
        <v>7281731</v>
      </c>
      <c r="G55" s="513">
        <v>-0.30215095333419711</v>
      </c>
      <c r="H55" s="514">
        <v>0.14794665713214611</v>
      </c>
      <c r="K55" s="1808"/>
      <c r="L55" s="1808"/>
      <c r="M55" s="1808"/>
      <c r="N55" s="409"/>
      <c r="O55" s="409"/>
      <c r="P55" s="409"/>
    </row>
    <row r="56" spans="1:21" ht="15" customHeight="1">
      <c r="A56" s="1820"/>
      <c r="B56" s="1821"/>
      <c r="C56" s="1822"/>
      <c r="D56" s="391"/>
      <c r="E56" s="391"/>
      <c r="F56" s="392"/>
      <c r="G56" s="513"/>
      <c r="H56" s="514"/>
      <c r="K56" s="1806"/>
      <c r="L56" s="1806"/>
      <c r="M56" s="1806"/>
      <c r="N56" s="1806"/>
      <c r="O56" s="1806"/>
      <c r="P56" s="1806"/>
    </row>
    <row r="57" spans="1:21" ht="33" customHeight="1">
      <c r="A57" s="1814" t="s">
        <v>512</v>
      </c>
      <c r="B57" s="1815"/>
      <c r="C57" s="1816"/>
      <c r="D57" s="396">
        <v>211960516</v>
      </c>
      <c r="E57" s="396">
        <v>225836947</v>
      </c>
      <c r="F57" s="397">
        <v>217784545</v>
      </c>
      <c r="G57" s="516">
        <v>-3.5655822074144493E-2</v>
      </c>
      <c r="H57" s="517">
        <v>2.7476952358428869E-2</v>
      </c>
      <c r="K57" s="1806"/>
      <c r="L57" s="1806"/>
      <c r="M57" s="1806"/>
      <c r="N57" s="1806"/>
      <c r="O57" s="1806"/>
      <c r="P57" s="1806"/>
    </row>
    <row r="58" spans="1:21" ht="27" customHeight="1">
      <c r="A58" s="1820"/>
      <c r="B58" s="1821"/>
      <c r="C58" s="1822"/>
      <c r="D58" s="391"/>
      <c r="E58" s="391"/>
      <c r="F58" s="392"/>
      <c r="G58" s="513"/>
      <c r="H58" s="514"/>
      <c r="K58" s="1806"/>
      <c r="L58" s="1806"/>
      <c r="M58" s="1806"/>
      <c r="N58" s="1806"/>
      <c r="O58" s="1806"/>
      <c r="P58" s="1806"/>
    </row>
    <row r="59" spans="1:21" ht="15" customHeight="1">
      <c r="A59" s="1823" t="s">
        <v>51</v>
      </c>
      <c r="B59" s="1824"/>
      <c r="C59" s="1825"/>
      <c r="D59" s="396">
        <v>24945870</v>
      </c>
      <c r="E59" s="396">
        <v>25192569</v>
      </c>
      <c r="F59" s="397">
        <v>26496767</v>
      </c>
      <c r="G59" s="516">
        <v>5.1769154626509113E-2</v>
      </c>
      <c r="H59" s="517">
        <v>6.2170491548300379E-2</v>
      </c>
    </row>
    <row r="60" spans="1:21" ht="15" customHeight="1">
      <c r="A60" s="1129" t="s">
        <v>513</v>
      </c>
      <c r="B60" s="475"/>
      <c r="C60" s="1130"/>
      <c r="D60" s="385">
        <v>1318993</v>
      </c>
      <c r="E60" s="385">
        <v>1318993</v>
      </c>
      <c r="F60" s="386">
        <v>1318993</v>
      </c>
      <c r="G60" s="513">
        <v>0</v>
      </c>
      <c r="H60" s="514">
        <v>0</v>
      </c>
    </row>
    <row r="61" spans="1:21" ht="15" customHeight="1">
      <c r="A61" s="1129" t="s">
        <v>514</v>
      </c>
      <c r="B61" s="475"/>
      <c r="C61" s="1130"/>
      <c r="D61" s="385">
        <v>-208433</v>
      </c>
      <c r="E61" s="385">
        <v>-207745</v>
      </c>
      <c r="F61" s="386">
        <v>-207534</v>
      </c>
      <c r="G61" s="513">
        <v>-1.0156682471298948E-3</v>
      </c>
      <c r="H61" s="514">
        <v>-4.3131365954527353E-3</v>
      </c>
    </row>
    <row r="62" spans="1:21" ht="15" customHeight="1">
      <c r="A62" s="1129" t="s">
        <v>515</v>
      </c>
      <c r="B62" s="838"/>
      <c r="C62" s="569"/>
      <c r="D62" s="385">
        <v>192625</v>
      </c>
      <c r="E62" s="385">
        <v>215071</v>
      </c>
      <c r="F62" s="386">
        <v>228853</v>
      </c>
      <c r="G62" s="513">
        <v>6.4081163894713841E-2</v>
      </c>
      <c r="H62" s="514">
        <v>0.18807527579493835</v>
      </c>
    </row>
    <row r="63" spans="1:21" ht="15" customHeight="1">
      <c r="A63" s="481" t="s">
        <v>516</v>
      </c>
      <c r="B63" s="475"/>
      <c r="C63" s="1130"/>
      <c r="D63" s="385">
        <v>21429635</v>
      </c>
      <c r="E63" s="385">
        <v>21350150</v>
      </c>
      <c r="F63" s="386">
        <v>21364272</v>
      </c>
      <c r="G63" s="513">
        <v>6.614473434612872E-4</v>
      </c>
      <c r="H63" s="514">
        <v>-3.0501219456140994E-3</v>
      </c>
    </row>
    <row r="64" spans="1:21" ht="15" customHeight="1">
      <c r="A64" s="1129" t="s">
        <v>517</v>
      </c>
      <c r="B64" s="475"/>
      <c r="C64" s="1130"/>
      <c r="D64" s="385">
        <v>1865898</v>
      </c>
      <c r="E64" s="385">
        <v>19435</v>
      </c>
      <c r="F64" s="386">
        <v>235902</v>
      </c>
      <c r="G64" s="513">
        <v>11.137998456393106</v>
      </c>
      <c r="H64" s="514">
        <v>-0.87357186727248759</v>
      </c>
    </row>
    <row r="65" spans="1:8" ht="15" customHeight="1">
      <c r="A65" s="1129" t="s">
        <v>389</v>
      </c>
      <c r="B65" s="475"/>
      <c r="C65" s="1130"/>
      <c r="D65" s="385">
        <v>347152</v>
      </c>
      <c r="E65" s="385">
        <v>2496665</v>
      </c>
      <c r="F65" s="386">
        <v>3556281</v>
      </c>
      <c r="G65" s="513">
        <v>0.42441256636352892</v>
      </c>
      <c r="H65" s="514">
        <v>9.2441610591325993</v>
      </c>
    </row>
    <row r="66" spans="1:8">
      <c r="A66" s="1820"/>
      <c r="B66" s="1821"/>
      <c r="C66" s="1822"/>
      <c r="D66" s="391"/>
      <c r="E66" s="391"/>
      <c r="F66" s="392"/>
      <c r="G66" s="513"/>
      <c r="H66" s="514"/>
    </row>
    <row r="67" spans="1:8" ht="15" customHeight="1">
      <c r="A67" s="1820" t="s">
        <v>46</v>
      </c>
      <c r="B67" s="1821"/>
      <c r="C67" s="1822"/>
      <c r="D67" s="385">
        <v>499777</v>
      </c>
      <c r="E67" s="385">
        <v>512875</v>
      </c>
      <c r="F67" s="386">
        <v>540672</v>
      </c>
      <c r="G67" s="513">
        <v>5.4198391420911526E-2</v>
      </c>
      <c r="H67" s="514">
        <v>8.1826494616599008E-2</v>
      </c>
    </row>
    <row r="68" spans="1:8">
      <c r="A68" s="1820"/>
      <c r="B68" s="1821"/>
      <c r="C68" s="1822"/>
      <c r="D68" s="391"/>
      <c r="E68" s="391"/>
      <c r="F68" s="392"/>
      <c r="G68" s="513"/>
      <c r="H68" s="514"/>
    </row>
    <row r="69" spans="1:8" ht="15" customHeight="1">
      <c r="A69" s="1814" t="s">
        <v>518</v>
      </c>
      <c r="B69" s="1815"/>
      <c r="C69" s="1816"/>
      <c r="D69" s="396">
        <v>25445647</v>
      </c>
      <c r="E69" s="396">
        <v>25705444</v>
      </c>
      <c r="F69" s="397">
        <v>27037439</v>
      </c>
      <c r="G69" s="516">
        <v>5.181762275726496E-2</v>
      </c>
      <c r="H69" s="517">
        <v>6.2556554368611655E-2</v>
      </c>
    </row>
    <row r="70" spans="1:8">
      <c r="A70" s="534"/>
      <c r="B70" s="522"/>
      <c r="C70" s="535"/>
      <c r="D70" s="391"/>
      <c r="E70" s="391"/>
      <c r="F70" s="392"/>
      <c r="G70" s="513"/>
      <c r="H70" s="514"/>
    </row>
    <row r="71" spans="1:8" ht="15" customHeight="1">
      <c r="A71" s="1817" t="s">
        <v>519</v>
      </c>
      <c r="B71" s="1818"/>
      <c r="C71" s="1819"/>
      <c r="D71" s="396">
        <v>237406163</v>
      </c>
      <c r="E71" s="396">
        <v>251542391</v>
      </c>
      <c r="F71" s="397">
        <v>244821984</v>
      </c>
      <c r="G71" s="516">
        <v>-2.6716797010965836E-2</v>
      </c>
      <c r="H71" s="517">
        <v>3.1236851252256666E-2</v>
      </c>
    </row>
    <row r="72" spans="1:8">
      <c r="A72" s="1820"/>
      <c r="B72" s="1821"/>
      <c r="C72" s="1822"/>
      <c r="D72" s="391"/>
      <c r="E72" s="391"/>
      <c r="F72" s="392"/>
      <c r="G72" s="513"/>
      <c r="H72" s="514"/>
    </row>
    <row r="73" spans="1:8" ht="15" customHeight="1">
      <c r="A73" s="1823" t="s">
        <v>375</v>
      </c>
      <c r="B73" s="1824"/>
      <c r="C73" s="1825"/>
      <c r="D73" s="396">
        <v>133568004</v>
      </c>
      <c r="E73" s="396">
        <v>154907974</v>
      </c>
      <c r="F73" s="397">
        <v>151136879</v>
      </c>
      <c r="G73" s="516">
        <v>-2.4344098645302792E-2</v>
      </c>
      <c r="H73" s="517">
        <v>0.13153505685388545</v>
      </c>
    </row>
    <row r="74" spans="1:8" ht="15" customHeight="1">
      <c r="A74" s="1820" t="s">
        <v>520</v>
      </c>
      <c r="B74" s="1821"/>
      <c r="C74" s="1822"/>
      <c r="D74" s="385">
        <v>20973810</v>
      </c>
      <c r="E74" s="385">
        <v>22665879</v>
      </c>
      <c r="F74" s="386">
        <v>22914343</v>
      </c>
      <c r="G74" s="513">
        <v>1.0962027989296158E-2</v>
      </c>
      <c r="H74" s="514">
        <v>9.2521721136979887E-2</v>
      </c>
    </row>
    <row r="75" spans="1:8" ht="15" customHeight="1">
      <c r="A75" s="1820" t="s">
        <v>521</v>
      </c>
      <c r="B75" s="1821"/>
      <c r="C75" s="1822"/>
      <c r="D75" s="385">
        <v>86074859</v>
      </c>
      <c r="E75" s="385">
        <v>94165966</v>
      </c>
      <c r="F75" s="386">
        <v>88382322</v>
      </c>
      <c r="G75" s="513">
        <v>-6.1419685324525845E-2</v>
      </c>
      <c r="H75" s="514">
        <v>2.6807630320951209E-2</v>
      </c>
    </row>
    <row r="76" spans="1:8" ht="16" customHeight="1" thickBot="1">
      <c r="A76" s="1851" t="s">
        <v>522</v>
      </c>
      <c r="B76" s="1852"/>
      <c r="C76" s="1853"/>
      <c r="D76" s="527">
        <v>26519335</v>
      </c>
      <c r="E76" s="527">
        <v>38076129</v>
      </c>
      <c r="F76" s="528">
        <v>39840214</v>
      </c>
      <c r="G76" s="1131">
        <v>4.6330471251423692E-2</v>
      </c>
      <c r="H76" s="1132">
        <v>0.50230818382135145</v>
      </c>
    </row>
    <row r="77" spans="1:8">
      <c r="A77" s="1813"/>
      <c r="B77" s="1813"/>
      <c r="C77" s="407"/>
      <c r="D77" s="409"/>
      <c r="E77" s="409"/>
      <c r="F77" s="409"/>
      <c r="G77" s="409"/>
      <c r="H77" s="409"/>
    </row>
    <row r="78" spans="1:8" ht="19.399999999999999" customHeight="1">
      <c r="A78" s="1827" t="s">
        <v>523</v>
      </c>
      <c r="B78" s="1827"/>
      <c r="C78" s="1827"/>
      <c r="D78" s="1827"/>
      <c r="E78" s="1827"/>
      <c r="F78" s="1827"/>
      <c r="G78" s="1827"/>
      <c r="H78" s="1827"/>
    </row>
    <row r="79" spans="1:8" ht="15" customHeight="1">
      <c r="A79" s="1827"/>
      <c r="B79" s="1827"/>
      <c r="C79" s="1827"/>
      <c r="D79" s="1827"/>
      <c r="E79" s="1827"/>
      <c r="F79" s="1827"/>
      <c r="G79" s="1827"/>
      <c r="H79" s="1827"/>
    </row>
    <row r="80" spans="1:8" ht="29.15" customHeight="1">
      <c r="A80" s="1806"/>
      <c r="B80" s="1806"/>
      <c r="C80" s="1806"/>
      <c r="D80" s="1806"/>
      <c r="E80" s="1806"/>
      <c r="F80" s="1806"/>
      <c r="G80" s="1806"/>
      <c r="H80" s="1806"/>
    </row>
    <row r="81" spans="1:8" ht="44.15" customHeight="1">
      <c r="A81" s="1806"/>
      <c r="B81" s="1806"/>
      <c r="C81" s="1806"/>
      <c r="D81" s="1806"/>
      <c r="E81" s="1806"/>
      <c r="F81" s="1806"/>
      <c r="G81" s="1806"/>
      <c r="H81" s="1806"/>
    </row>
    <row r="82" spans="1:8" ht="15" customHeight="1">
      <c r="A82" s="1806"/>
      <c r="B82" s="1806"/>
      <c r="C82" s="1806"/>
      <c r="D82" s="1806"/>
      <c r="E82" s="1806"/>
      <c r="F82" s="1806"/>
      <c r="G82" s="1806"/>
      <c r="H82" s="1806"/>
    </row>
    <row r="83" spans="1:8">
      <c r="A83" s="1806"/>
      <c r="B83" s="1806"/>
      <c r="C83" s="1806"/>
      <c r="D83" s="1806"/>
      <c r="E83" s="1806"/>
      <c r="F83" s="1806"/>
      <c r="G83" s="1806"/>
      <c r="H83" s="1806"/>
    </row>
    <row r="84" spans="1:8" ht="32.15" customHeight="1">
      <c r="A84" s="1806"/>
      <c r="B84" s="1806"/>
      <c r="C84" s="1806"/>
      <c r="D84" s="1806"/>
      <c r="E84" s="1806"/>
      <c r="F84" s="1806"/>
      <c r="G84" s="1806"/>
      <c r="H84" s="1806"/>
    </row>
  </sheetData>
  <mergeCells count="131">
    <mergeCell ref="A83:H83"/>
    <mergeCell ref="A52:C52"/>
    <mergeCell ref="A53:C53"/>
    <mergeCell ref="A54:C54"/>
    <mergeCell ref="A55:C55"/>
    <mergeCell ref="A56:C56"/>
    <mergeCell ref="A36:C36"/>
    <mergeCell ref="A38:C38"/>
    <mergeCell ref="A42:C42"/>
    <mergeCell ref="A43:C43"/>
    <mergeCell ref="A47:C47"/>
    <mergeCell ref="B41:C41"/>
    <mergeCell ref="B44:C44"/>
    <mergeCell ref="B45:C45"/>
    <mergeCell ref="B46:C46"/>
    <mergeCell ref="A48:C48"/>
    <mergeCell ref="A49:C49"/>
    <mergeCell ref="A50:C50"/>
    <mergeCell ref="A51:C51"/>
    <mergeCell ref="A57:C57"/>
    <mergeCell ref="A58:C58"/>
    <mergeCell ref="A59:C59"/>
    <mergeCell ref="A76:C76"/>
    <mergeCell ref="A79:H79"/>
    <mergeCell ref="K33:M33"/>
    <mergeCell ref="L22:M22"/>
    <mergeCell ref="L23:M23"/>
    <mergeCell ref="L24:M24"/>
    <mergeCell ref="L25:M25"/>
    <mergeCell ref="K27:M27"/>
    <mergeCell ref="K17:M17"/>
    <mergeCell ref="K18:M18"/>
    <mergeCell ref="L19:M19"/>
    <mergeCell ref="L20:M20"/>
    <mergeCell ref="L21:M21"/>
    <mergeCell ref="K7:M7"/>
    <mergeCell ref="L8:M8"/>
    <mergeCell ref="L9:M9"/>
    <mergeCell ref="L10:M10"/>
    <mergeCell ref="K11:M11"/>
    <mergeCell ref="K54:M54"/>
    <mergeCell ref="L39:M39"/>
    <mergeCell ref="L40:M40"/>
    <mergeCell ref="K42:M42"/>
    <mergeCell ref="K43:M43"/>
    <mergeCell ref="K44:M44"/>
    <mergeCell ref="K34:M34"/>
    <mergeCell ref="L35:M35"/>
    <mergeCell ref="L36:M36"/>
    <mergeCell ref="L37:M37"/>
    <mergeCell ref="L38:M38"/>
    <mergeCell ref="L45:M45"/>
    <mergeCell ref="K46:M46"/>
    <mergeCell ref="K47:M47"/>
    <mergeCell ref="K48:M48"/>
    <mergeCell ref="K28:M28"/>
    <mergeCell ref="L29:M29"/>
    <mergeCell ref="L30:M30"/>
    <mergeCell ref="L31:M31"/>
    <mergeCell ref="A33:C33"/>
    <mergeCell ref="A34:C34"/>
    <mergeCell ref="K58:P58"/>
    <mergeCell ref="K57:P57"/>
    <mergeCell ref="K56:P56"/>
    <mergeCell ref="A7:C7"/>
    <mergeCell ref="B9:C9"/>
    <mergeCell ref="B10:C10"/>
    <mergeCell ref="A12:C12"/>
    <mergeCell ref="A16:C16"/>
    <mergeCell ref="A17:C17"/>
    <mergeCell ref="A18:C18"/>
    <mergeCell ref="A19:C19"/>
    <mergeCell ref="A20:C20"/>
    <mergeCell ref="A24:C24"/>
    <mergeCell ref="A25:C25"/>
    <mergeCell ref="A26:C26"/>
    <mergeCell ref="A27:C27"/>
    <mergeCell ref="A28:C28"/>
    <mergeCell ref="K12:M12"/>
    <mergeCell ref="K13:M13"/>
    <mergeCell ref="K14:M14"/>
    <mergeCell ref="K15:M15"/>
    <mergeCell ref="K16:M16"/>
    <mergeCell ref="A82:H82"/>
    <mergeCell ref="B21:C21"/>
    <mergeCell ref="B22:C22"/>
    <mergeCell ref="A78:H78"/>
    <mergeCell ref="A1:H1"/>
    <mergeCell ref="A2:H2"/>
    <mergeCell ref="A3:H3"/>
    <mergeCell ref="D5:F5"/>
    <mergeCell ref="G5:H5"/>
    <mergeCell ref="A6:C6"/>
    <mergeCell ref="A8:C8"/>
    <mergeCell ref="A11:C11"/>
    <mergeCell ref="A13:C13"/>
    <mergeCell ref="A14:C14"/>
    <mergeCell ref="A15:C15"/>
    <mergeCell ref="B23:C23"/>
    <mergeCell ref="A29:C29"/>
    <mergeCell ref="A30:C30"/>
    <mergeCell ref="A35:C35"/>
    <mergeCell ref="A37:C37"/>
    <mergeCell ref="B39:C39"/>
    <mergeCell ref="B40:C40"/>
    <mergeCell ref="A31:C31"/>
    <mergeCell ref="A32:C32"/>
    <mergeCell ref="A4:C4"/>
    <mergeCell ref="K4:M4"/>
    <mergeCell ref="S5:T5"/>
    <mergeCell ref="N5:P5"/>
    <mergeCell ref="Q5:R5"/>
    <mergeCell ref="A84:H84"/>
    <mergeCell ref="K1:P1"/>
    <mergeCell ref="K2:P2"/>
    <mergeCell ref="K3:P3"/>
    <mergeCell ref="K55:M55"/>
    <mergeCell ref="K49:M49"/>
    <mergeCell ref="K51:M51"/>
    <mergeCell ref="A77:B77"/>
    <mergeCell ref="A69:C69"/>
    <mergeCell ref="A71:C71"/>
    <mergeCell ref="A67:C67"/>
    <mergeCell ref="A68:C68"/>
    <mergeCell ref="A72:C72"/>
    <mergeCell ref="A73:C73"/>
    <mergeCell ref="A74:C74"/>
    <mergeCell ref="A75:C75"/>
    <mergeCell ref="A66:C66"/>
    <mergeCell ref="A80:H80"/>
    <mergeCell ref="A81:H81"/>
  </mergeCells>
  <hyperlinks>
    <hyperlink ref="A4" location="Index!A1" display="Back to index" xr:uid="{2F1B3C9C-9637-445B-A717-345775DBAC24}"/>
    <hyperlink ref="K4" location="Index!A1" display="Back to index" xr:uid="{007B5265-B17C-44A8-BE5C-9BDD874CF22E}"/>
  </hyperlink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E75D-9D24-486D-B24A-C85170A2F6BA}">
  <sheetPr>
    <tabColor theme="2" tint="-9.9978637043366805E-2"/>
  </sheetPr>
  <dimension ref="A1:AC68"/>
  <sheetViews>
    <sheetView showGridLines="0" zoomScale="60" zoomScaleNormal="60" workbookViewId="0">
      <pane xSplit="1" topLeftCell="B1" activePane="topRight" state="frozen"/>
      <selection pane="topRight" activeCell="G3" sqref="G3"/>
    </sheetView>
  </sheetViews>
  <sheetFormatPr baseColWidth="10" defaultColWidth="11.453125" defaultRowHeight="14.5"/>
  <cols>
    <col min="1" max="1" width="67.453125" style="8" customWidth="1"/>
    <col min="2" max="2" width="14.453125" style="8" bestFit="1" customWidth="1"/>
    <col min="3" max="3" width="15.453125" style="8" bestFit="1" customWidth="1"/>
    <col min="4" max="4" width="14.81640625" style="8" bestFit="1" customWidth="1"/>
    <col min="5" max="6" width="13.54296875" style="8" customWidth="1"/>
    <col min="7" max="8" width="13.54296875" customWidth="1"/>
    <col min="9" max="9" width="16.81640625" customWidth="1"/>
  </cols>
  <sheetData>
    <row r="1" spans="1:29" s="2" customFormat="1">
      <c r="A1" s="50" t="s">
        <v>27</v>
      </c>
      <c r="B1" s="1718" t="s">
        <v>28</v>
      </c>
      <c r="C1" s="1719"/>
      <c r="D1" s="1720"/>
      <c r="E1" s="1718" t="s">
        <v>29</v>
      </c>
      <c r="F1" s="1720"/>
      <c r="G1" s="1716" t="s">
        <v>763</v>
      </c>
      <c r="H1" s="1724"/>
      <c r="I1" s="1716" t="s">
        <v>29</v>
      </c>
    </row>
    <row r="2" spans="1:29" s="2" customFormat="1">
      <c r="A2" s="797" t="s">
        <v>31</v>
      </c>
      <c r="B2" s="1721"/>
      <c r="C2" s="1722"/>
      <c r="D2" s="1723"/>
      <c r="E2" s="1721"/>
      <c r="F2" s="1723"/>
      <c r="G2" s="1716"/>
      <c r="H2" s="1724"/>
      <c r="I2" s="1716"/>
    </row>
    <row r="3" spans="1:29" s="2" customFormat="1" ht="15" thickBot="1">
      <c r="A3" s="60" t="s">
        <v>32</v>
      </c>
      <c r="B3" s="149" t="s">
        <v>721</v>
      </c>
      <c r="C3" s="150" t="s">
        <v>33</v>
      </c>
      <c r="D3" s="151" t="s">
        <v>722</v>
      </c>
      <c r="E3" s="152" t="s">
        <v>34</v>
      </c>
      <c r="F3" s="153" t="s">
        <v>35</v>
      </c>
      <c r="G3" s="587">
        <v>2020</v>
      </c>
      <c r="H3" s="588">
        <v>2021</v>
      </c>
      <c r="I3" s="637" t="s">
        <v>723</v>
      </c>
      <c r="J3" s="6"/>
      <c r="K3" s="6"/>
      <c r="L3" s="6"/>
      <c r="M3" s="6"/>
      <c r="N3" s="6"/>
      <c r="O3" s="6"/>
      <c r="P3" s="6"/>
      <c r="Q3" s="6"/>
      <c r="R3" s="6"/>
      <c r="S3" s="6"/>
      <c r="T3" s="6"/>
      <c r="U3" s="6"/>
      <c r="V3" s="6"/>
      <c r="W3" s="6"/>
      <c r="X3" s="6"/>
      <c r="Y3" s="6"/>
      <c r="Z3" s="6"/>
      <c r="AA3" s="6"/>
      <c r="AB3" s="6"/>
      <c r="AC3" s="6"/>
    </row>
    <row r="4" spans="1:29" s="35" customFormat="1">
      <c r="A4" s="177" t="s">
        <v>36</v>
      </c>
      <c r="B4" s="710">
        <v>2068560</v>
      </c>
      <c r="C4" s="711">
        <v>2451708</v>
      </c>
      <c r="D4" s="712">
        <v>2477847</v>
      </c>
      <c r="E4" s="713">
        <v>1.0661546970520144E-2</v>
      </c>
      <c r="F4" s="713">
        <v>0.19786083072282168</v>
      </c>
      <c r="G4" s="714">
        <v>8571342</v>
      </c>
      <c r="H4" s="715">
        <v>9361980</v>
      </c>
      <c r="I4" s="716">
        <v>9.2242031644519606E-2</v>
      </c>
    </row>
    <row r="5" spans="1:29">
      <c r="A5" s="208" t="s">
        <v>37</v>
      </c>
      <c r="B5" s="717">
        <v>-732665</v>
      </c>
      <c r="C5" s="718">
        <v>-164414</v>
      </c>
      <c r="D5" s="719">
        <v>-126782</v>
      </c>
      <c r="E5" s="720">
        <v>-0.22888561801306459</v>
      </c>
      <c r="F5" s="720">
        <v>-0.82695775013136974</v>
      </c>
      <c r="G5" s="714">
        <v>-5920508</v>
      </c>
      <c r="H5" s="715">
        <v>-1212223</v>
      </c>
      <c r="I5" s="716">
        <v>-0.79525017110018259</v>
      </c>
    </row>
    <row r="6" spans="1:29" ht="28">
      <c r="A6" s="300" t="s">
        <v>38</v>
      </c>
      <c r="B6" s="721">
        <v>1335895</v>
      </c>
      <c r="C6" s="722">
        <v>2287294</v>
      </c>
      <c r="D6" s="723">
        <v>2351065</v>
      </c>
      <c r="E6" s="724">
        <v>2.7880543559332557E-2</v>
      </c>
      <c r="F6" s="724">
        <v>0.75991750848681971</v>
      </c>
      <c r="G6" s="725">
        <v>2650834</v>
      </c>
      <c r="H6" s="726">
        <v>8149757</v>
      </c>
      <c r="I6" s="727">
        <v>2.0744124302012121</v>
      </c>
    </row>
    <row r="7" spans="1:29">
      <c r="A7" s="93" t="s">
        <v>39</v>
      </c>
      <c r="B7" s="717">
        <v>1329533</v>
      </c>
      <c r="C7" s="718">
        <v>1238683</v>
      </c>
      <c r="D7" s="719">
        <v>1301959</v>
      </c>
      <c r="E7" s="720">
        <v>5.1083287653096068E-2</v>
      </c>
      <c r="F7" s="720">
        <v>-2.0739613082187504E-2</v>
      </c>
      <c r="G7" s="714">
        <v>4406217</v>
      </c>
      <c r="H7" s="715">
        <v>4926866</v>
      </c>
      <c r="I7" s="716">
        <v>0.11816236013795961</v>
      </c>
    </row>
    <row r="8" spans="1:29">
      <c r="A8" s="93" t="s">
        <v>40</v>
      </c>
      <c r="B8" s="717">
        <v>84867</v>
      </c>
      <c r="C8" s="718">
        <v>70204</v>
      </c>
      <c r="D8" s="719">
        <v>127657</v>
      </c>
      <c r="E8" s="720">
        <v>0.81837217252578198</v>
      </c>
      <c r="F8" s="720">
        <v>0.50420069049218186</v>
      </c>
      <c r="G8" s="714">
        <v>358133</v>
      </c>
      <c r="H8" s="715">
        <v>-3721</v>
      </c>
      <c r="I8" s="716" t="s">
        <v>222</v>
      </c>
    </row>
    <row r="9" spans="1:29">
      <c r="A9" s="93" t="s">
        <v>42</v>
      </c>
      <c r="B9" s="717">
        <v>-1981310</v>
      </c>
      <c r="C9" s="718">
        <v>-1977794</v>
      </c>
      <c r="D9" s="719">
        <v>-2221574</v>
      </c>
      <c r="E9" s="720">
        <v>0.12325853956478784</v>
      </c>
      <c r="F9" s="720">
        <v>0.12126522351373586</v>
      </c>
      <c r="G9" s="714">
        <v>-7191023</v>
      </c>
      <c r="H9" s="715">
        <v>-7740086</v>
      </c>
      <c r="I9" s="716">
        <v>7.6353948527212334E-2</v>
      </c>
    </row>
    <row r="10" spans="1:29">
      <c r="A10" s="209" t="s">
        <v>43</v>
      </c>
      <c r="B10" s="721">
        <v>768985</v>
      </c>
      <c r="C10" s="722">
        <v>1618387</v>
      </c>
      <c r="D10" s="723">
        <v>1559107</v>
      </c>
      <c r="E10" s="724">
        <v>-3.662906338224417E-2</v>
      </c>
      <c r="F10" s="724">
        <v>1.0274868820588179</v>
      </c>
      <c r="G10" s="725">
        <v>224161</v>
      </c>
      <c r="H10" s="726">
        <v>5332816</v>
      </c>
      <c r="I10" s="727">
        <v>22.790115140457083</v>
      </c>
    </row>
    <row r="11" spans="1:29">
      <c r="A11" s="93" t="s">
        <v>44</v>
      </c>
      <c r="B11" s="717">
        <v>-103174</v>
      </c>
      <c r="C11" s="718">
        <v>-428037</v>
      </c>
      <c r="D11" s="719">
        <v>-471860</v>
      </c>
      <c r="E11" s="720">
        <v>0.10238133619289921</v>
      </c>
      <c r="F11" s="720">
        <v>3.5734390447205691</v>
      </c>
      <c r="G11" s="714">
        <v>109977</v>
      </c>
      <c r="H11" s="715">
        <v>-1660987</v>
      </c>
      <c r="I11" s="716" t="s">
        <v>222</v>
      </c>
    </row>
    <row r="12" spans="1:29">
      <c r="A12" s="210" t="s">
        <v>45</v>
      </c>
      <c r="B12" s="721">
        <v>665811</v>
      </c>
      <c r="C12" s="722">
        <v>1190350</v>
      </c>
      <c r="D12" s="723">
        <v>1087247</v>
      </c>
      <c r="E12" s="724">
        <v>-8.6615701264334016E-2</v>
      </c>
      <c r="F12" s="724">
        <v>0.63296641239030293</v>
      </c>
      <c r="G12" s="725">
        <v>334138</v>
      </c>
      <c r="H12" s="726">
        <v>3671829</v>
      </c>
      <c r="I12" s="727">
        <v>9.9889596514015171</v>
      </c>
    </row>
    <row r="13" spans="1:29">
      <c r="A13" s="93" t="s">
        <v>46</v>
      </c>
      <c r="B13" s="717">
        <v>12407</v>
      </c>
      <c r="C13" s="718">
        <v>26651</v>
      </c>
      <c r="D13" s="719">
        <v>26631</v>
      </c>
      <c r="E13" s="720">
        <v>-7.5044088401936141E-4</v>
      </c>
      <c r="F13" s="720">
        <v>1.1464495849117433</v>
      </c>
      <c r="G13" s="714">
        <v>-12756</v>
      </c>
      <c r="H13" s="715">
        <v>87247</v>
      </c>
      <c r="I13" s="716" t="s">
        <v>222</v>
      </c>
    </row>
    <row r="14" spans="1:29">
      <c r="A14" s="210" t="s">
        <v>47</v>
      </c>
      <c r="B14" s="721">
        <v>653404</v>
      </c>
      <c r="C14" s="722">
        <v>1163699</v>
      </c>
      <c r="D14" s="723">
        <v>1060616</v>
      </c>
      <c r="E14" s="724">
        <v>-8.8582184912077783E-2</v>
      </c>
      <c r="F14" s="724">
        <v>0.62321626436324229</v>
      </c>
      <c r="G14" s="725">
        <v>346894</v>
      </c>
      <c r="H14" s="726">
        <v>3584582</v>
      </c>
      <c r="I14" s="727">
        <v>9.333364082399811</v>
      </c>
    </row>
    <row r="15" spans="1:29" s="3" customFormat="1" ht="15" thickBot="1">
      <c r="A15" s="211" t="s">
        <v>48</v>
      </c>
      <c r="B15" s="728">
        <v>8.1919751932361535</v>
      </c>
      <c r="C15" s="729">
        <v>14.589738263606771</v>
      </c>
      <c r="D15" s="730">
        <v>13.297347370921139</v>
      </c>
      <c r="E15" s="731">
        <v>-8.8582184912077769E-2</v>
      </c>
      <c r="F15" s="731">
        <v>0.62321626436324229</v>
      </c>
      <c r="G15" s="1483">
        <v>4.3491424029887513</v>
      </c>
      <c r="H15" s="1484">
        <v>44.941271896285969</v>
      </c>
      <c r="I15" s="732">
        <v>9.333364082399811</v>
      </c>
    </row>
    <row r="16" spans="1:29">
      <c r="A16" s="304" t="s">
        <v>49</v>
      </c>
      <c r="B16" s="733">
        <v>137659885</v>
      </c>
      <c r="C16" s="734">
        <v>146551226</v>
      </c>
      <c r="D16" s="719">
        <v>147597412</v>
      </c>
      <c r="E16" s="720">
        <v>7.1387052060553902E-3</v>
      </c>
      <c r="F16" s="720">
        <v>7.2188982287759426E-2</v>
      </c>
      <c r="G16" s="714">
        <v>137659885</v>
      </c>
      <c r="H16" s="715">
        <v>147597412</v>
      </c>
      <c r="I16" s="716">
        <v>7.2188982287759426E-2</v>
      </c>
    </row>
    <row r="17" spans="1:9">
      <c r="A17" s="304" t="s">
        <v>50</v>
      </c>
      <c r="B17" s="733">
        <v>142365502</v>
      </c>
      <c r="C17" s="734">
        <v>152548368</v>
      </c>
      <c r="D17" s="719">
        <v>150340862</v>
      </c>
      <c r="E17" s="720">
        <v>-1.4470859498149465E-2</v>
      </c>
      <c r="F17" s="720">
        <v>5.6020313123329557E-2</v>
      </c>
      <c r="G17" s="714">
        <v>142365502</v>
      </c>
      <c r="H17" s="715">
        <v>150340862</v>
      </c>
      <c r="I17" s="716">
        <v>5.6020313123329557E-2</v>
      </c>
    </row>
    <row r="18" spans="1:9" s="3" customFormat="1" ht="15" thickBot="1">
      <c r="A18" s="212" t="s">
        <v>51</v>
      </c>
      <c r="B18" s="735">
        <v>24945870</v>
      </c>
      <c r="C18" s="736">
        <v>25192569</v>
      </c>
      <c r="D18" s="737">
        <v>26496767</v>
      </c>
      <c r="E18" s="738">
        <v>5.1769154626509113E-2</v>
      </c>
      <c r="F18" s="738">
        <v>6.2170491548300379E-2</v>
      </c>
      <c r="G18" s="739">
        <v>24945870</v>
      </c>
      <c r="H18" s="740">
        <v>26496767</v>
      </c>
      <c r="I18" s="732">
        <v>6.2170491548300379E-2</v>
      </c>
    </row>
    <row r="19" spans="1:9">
      <c r="A19" s="213" t="s">
        <v>52</v>
      </c>
      <c r="B19" s="733"/>
      <c r="C19" s="734"/>
      <c r="D19" s="741"/>
      <c r="E19" s="742"/>
      <c r="F19" s="742"/>
      <c r="G19" s="743"/>
      <c r="H19" s="744"/>
      <c r="I19" s="727"/>
    </row>
    <row r="20" spans="1:9" s="34" customFormat="1">
      <c r="A20" s="304" t="s">
        <v>53</v>
      </c>
      <c r="B20" s="745">
        <v>3.7254821957418187E-2</v>
      </c>
      <c r="C20" s="746">
        <v>4.2286855853878424E-2</v>
      </c>
      <c r="D20" s="747">
        <v>4.2530994235670999E-2</v>
      </c>
      <c r="E20" s="742" t="s">
        <v>724</v>
      </c>
      <c r="F20" s="742" t="s">
        <v>725</v>
      </c>
      <c r="G20" s="748">
        <v>4.3019510346234892E-2</v>
      </c>
      <c r="H20" s="749">
        <v>4.1028907631180132E-2</v>
      </c>
      <c r="I20" s="716" t="s">
        <v>70</v>
      </c>
    </row>
    <row r="21" spans="1:9">
      <c r="A21" s="304" t="s">
        <v>54</v>
      </c>
      <c r="B21" s="745">
        <v>2.405950534613701E-2</v>
      </c>
      <c r="C21" s="746">
        <v>3.9451056844224924E-2</v>
      </c>
      <c r="D21" s="747">
        <v>4.0354845138819241E-2</v>
      </c>
      <c r="E21" s="742" t="s">
        <v>62</v>
      </c>
      <c r="F21" s="742" t="s">
        <v>726</v>
      </c>
      <c r="G21" s="748">
        <v>1.3304518789374083E-2</v>
      </c>
      <c r="H21" s="749">
        <v>3.5716336412763505E-2</v>
      </c>
      <c r="I21" s="716" t="s">
        <v>727</v>
      </c>
    </row>
    <row r="22" spans="1:9">
      <c r="A22" s="304" t="s">
        <v>55</v>
      </c>
      <c r="B22" s="745">
        <v>1.3406565651278155E-2</v>
      </c>
      <c r="C22" s="746">
        <v>1.2086552219678415E-2</v>
      </c>
      <c r="D22" s="747">
        <v>1.2423170867257818E-2</v>
      </c>
      <c r="E22" s="742" t="s">
        <v>56</v>
      </c>
      <c r="F22" s="742" t="s">
        <v>728</v>
      </c>
      <c r="G22" s="748">
        <v>1.7849339812597821E-2</v>
      </c>
      <c r="H22" s="749">
        <v>1.2858258542649138E-2</v>
      </c>
      <c r="I22" s="716" t="s">
        <v>729</v>
      </c>
    </row>
    <row r="23" spans="1:9">
      <c r="A23" s="304" t="s">
        <v>57</v>
      </c>
      <c r="B23" s="750">
        <v>0.10768786573132565</v>
      </c>
      <c r="C23" s="751">
        <v>0.18519973612555954</v>
      </c>
      <c r="D23" s="752">
        <v>0.16415238283763664</v>
      </c>
      <c r="E23" s="742" t="s">
        <v>730</v>
      </c>
      <c r="F23" s="742" t="s">
        <v>731</v>
      </c>
      <c r="G23" s="748">
        <v>1.3554828294593363E-2</v>
      </c>
      <c r="H23" s="749">
        <v>0.13900000000000001</v>
      </c>
      <c r="I23" s="716" t="s">
        <v>732</v>
      </c>
    </row>
    <row r="24" spans="1:9" s="3" customFormat="1" ht="15" thickBot="1">
      <c r="A24" s="211" t="s">
        <v>58</v>
      </c>
      <c r="B24" s="753">
        <v>1.114351419637327E-2</v>
      </c>
      <c r="C24" s="754">
        <v>1.8747770420352756E-2</v>
      </c>
      <c r="D24" s="755">
        <v>1.7349300078414391E-2</v>
      </c>
      <c r="E24" s="756" t="s">
        <v>70</v>
      </c>
      <c r="F24" s="756" t="s">
        <v>733</v>
      </c>
      <c r="G24" s="757">
        <v>1.5846673854829261E-3</v>
      </c>
      <c r="H24" s="758">
        <v>1.4649028004839405E-2</v>
      </c>
      <c r="I24" s="732" t="s">
        <v>734</v>
      </c>
    </row>
    <row r="25" spans="1:9">
      <c r="A25" s="302" t="s">
        <v>59</v>
      </c>
      <c r="B25" s="750"/>
      <c r="C25" s="751"/>
      <c r="D25" s="752"/>
      <c r="E25" s="742"/>
      <c r="F25" s="742"/>
      <c r="G25" s="759"/>
      <c r="H25" s="760"/>
      <c r="I25" s="727"/>
    </row>
    <row r="26" spans="1:9" s="34" customFormat="1" ht="16.5">
      <c r="A26" s="93" t="s">
        <v>60</v>
      </c>
      <c r="B26" s="745">
        <v>3.3965820907085602E-2</v>
      </c>
      <c r="C26" s="746">
        <v>3.7349977543006022E-2</v>
      </c>
      <c r="D26" s="747">
        <v>3.7610808514718402E-2</v>
      </c>
      <c r="E26" s="742" t="s">
        <v>56</v>
      </c>
      <c r="F26" s="742" t="s">
        <v>735</v>
      </c>
      <c r="G26" s="748">
        <v>3.3965820907085602E-2</v>
      </c>
      <c r="H26" s="1481">
        <v>3.7553208690211393E-2</v>
      </c>
      <c r="I26" s="716" t="s">
        <v>735</v>
      </c>
    </row>
    <row r="27" spans="1:9">
      <c r="A27" s="304" t="s">
        <v>61</v>
      </c>
      <c r="B27" s="745">
        <v>2.6949496474580507E-2</v>
      </c>
      <c r="C27" s="746">
        <v>2.7647106959051624E-2</v>
      </c>
      <c r="D27" s="747">
        <v>2.8480657644000637E-2</v>
      </c>
      <c r="E27" s="742" t="s">
        <v>62</v>
      </c>
      <c r="F27" s="742" t="s">
        <v>736</v>
      </c>
      <c r="G27" s="748">
        <v>2.6949496474580507E-2</v>
      </c>
      <c r="H27" s="1481">
        <v>2.8477946982128383E-2</v>
      </c>
      <c r="I27" s="716" t="s">
        <v>736</v>
      </c>
    </row>
    <row r="28" spans="1:9" ht="16.5">
      <c r="A28" s="304" t="s">
        <v>63</v>
      </c>
      <c r="B28" s="745">
        <v>4.6058130878142166E-2</v>
      </c>
      <c r="C28" s="746">
        <v>4.9625309855817923E-2</v>
      </c>
      <c r="D28" s="747">
        <v>4.980303448681065E-2</v>
      </c>
      <c r="E28" s="742" t="s">
        <v>724</v>
      </c>
      <c r="F28" s="742" t="s">
        <v>902</v>
      </c>
      <c r="G28" s="748">
        <v>4.6058130878142166E-2</v>
      </c>
      <c r="H28" s="1481">
        <v>4.9744274260655141E-2</v>
      </c>
      <c r="I28" s="716" t="s">
        <v>735</v>
      </c>
    </row>
    <row r="29" spans="1:9" ht="16.5">
      <c r="A29" s="304" t="s">
        <v>64</v>
      </c>
      <c r="B29" s="745">
        <v>2.1289135901864223E-2</v>
      </c>
      <c r="C29" s="746">
        <v>4.4875503122710145E-3</v>
      </c>
      <c r="D29" s="747">
        <v>3.4355597903065263E-3</v>
      </c>
      <c r="E29" s="742" t="s">
        <v>80</v>
      </c>
      <c r="F29" s="742" t="s">
        <v>738</v>
      </c>
      <c r="G29" s="748">
        <v>4.3008230030120977E-2</v>
      </c>
      <c r="H29" s="1481">
        <v>8.2000000000000007E-3</v>
      </c>
      <c r="I29" s="716" t="s">
        <v>739</v>
      </c>
    </row>
    <row r="30" spans="1:9">
      <c r="A30" s="304" t="s">
        <v>65</v>
      </c>
      <c r="B30" s="750">
        <v>2.1170507884221741</v>
      </c>
      <c r="C30" s="751">
        <v>1.6583798665798268</v>
      </c>
      <c r="D30" s="752">
        <v>1.5270967409549332</v>
      </c>
      <c r="E30" s="742" t="s">
        <v>903</v>
      </c>
      <c r="F30" s="742" t="s">
        <v>904</v>
      </c>
      <c r="G30" s="748">
        <v>2.1170507884221741</v>
      </c>
      <c r="H30" s="1481">
        <v>1.5292934657506272</v>
      </c>
      <c r="I30" s="716" t="s">
        <v>740</v>
      </c>
    </row>
    <row r="31" spans="1:9" s="3" customFormat="1" ht="15" thickBot="1">
      <c r="A31" s="211" t="s">
        <v>66</v>
      </c>
      <c r="B31" s="753">
        <v>1.5612307004163961</v>
      </c>
      <c r="C31" s="754">
        <v>1.2481624992265543</v>
      </c>
      <c r="D31" s="755">
        <v>1.1532498712044772</v>
      </c>
      <c r="E31" s="756" t="s">
        <v>905</v>
      </c>
      <c r="F31" s="756" t="s">
        <v>906</v>
      </c>
      <c r="G31" s="757">
        <v>1.5612307004163961</v>
      </c>
      <c r="H31" s="1482">
        <v>1.1545022521985748</v>
      </c>
      <c r="I31" s="732" t="s">
        <v>741</v>
      </c>
    </row>
    <row r="32" spans="1:9">
      <c r="A32" s="302" t="s">
        <v>67</v>
      </c>
      <c r="B32" s="750"/>
      <c r="C32" s="751"/>
      <c r="D32" s="752"/>
      <c r="E32" s="742"/>
      <c r="F32" s="742"/>
      <c r="G32" s="748"/>
      <c r="H32" s="749"/>
      <c r="I32" s="716"/>
    </row>
    <row r="33" spans="1:9" ht="16.5">
      <c r="A33" s="304" t="s">
        <v>68</v>
      </c>
      <c r="B33" s="750">
        <v>0.47212737253810372</v>
      </c>
      <c r="C33" s="751">
        <v>0.46135982998933373</v>
      </c>
      <c r="D33" s="752">
        <v>0.49452828996291792</v>
      </c>
      <c r="E33" s="742" t="s">
        <v>742</v>
      </c>
      <c r="F33" s="742" t="s">
        <v>743</v>
      </c>
      <c r="G33" s="748">
        <v>0.46266742918322962</v>
      </c>
      <c r="H33" s="749">
        <v>0.45922343591407755</v>
      </c>
      <c r="I33" s="716" t="s">
        <v>744</v>
      </c>
    </row>
    <row r="34" spans="1:9" s="4" customFormat="1" ht="15" thickBot="1">
      <c r="A34" s="211" t="s">
        <v>69</v>
      </c>
      <c r="B34" s="761">
        <v>3.0546753842045797E-2</v>
      </c>
      <c r="C34" s="762">
        <v>3.2019969220047753E-2</v>
      </c>
      <c r="D34" s="763">
        <v>3.5184941831254216E-2</v>
      </c>
      <c r="E34" s="756" t="s">
        <v>745</v>
      </c>
      <c r="F34" s="756" t="s">
        <v>746</v>
      </c>
      <c r="G34" s="757">
        <v>3.1897876607082778E-2</v>
      </c>
      <c r="H34" s="758">
        <v>3.1884087186851498E-2</v>
      </c>
      <c r="I34" s="732" t="s">
        <v>747</v>
      </c>
    </row>
    <row r="35" spans="1:9">
      <c r="A35" s="302" t="s">
        <v>71</v>
      </c>
      <c r="B35" s="750"/>
      <c r="C35" s="751"/>
      <c r="D35" s="752"/>
      <c r="E35" s="742"/>
      <c r="F35" s="742"/>
      <c r="G35" s="748"/>
      <c r="H35" s="749"/>
      <c r="I35" s="716"/>
    </row>
    <row r="36" spans="1:9" ht="16.5">
      <c r="A36" s="304" t="s">
        <v>72</v>
      </c>
      <c r="B36" s="764">
        <v>0.81379131706027674</v>
      </c>
      <c r="C36" s="765">
        <v>0.9413334603012824</v>
      </c>
      <c r="D36" s="766">
        <v>0.86451841221100423</v>
      </c>
      <c r="E36" s="742" t="s">
        <v>748</v>
      </c>
      <c r="F36" s="742" t="s">
        <v>749</v>
      </c>
      <c r="G36" s="748">
        <v>0.81379131706027674</v>
      </c>
      <c r="H36" s="749">
        <v>0.86451841221100423</v>
      </c>
      <c r="I36" s="716" t="s">
        <v>749</v>
      </c>
    </row>
    <row r="37" spans="1:9" s="4" customFormat="1" ht="17" thickBot="1">
      <c r="A37" s="211" t="s">
        <v>73</v>
      </c>
      <c r="B37" s="767">
        <v>0.75380600959248301</v>
      </c>
      <c r="C37" s="768">
        <v>0.76483711803340104</v>
      </c>
      <c r="D37" s="769">
        <v>0.71324908217365901</v>
      </c>
      <c r="E37" s="756" t="s">
        <v>750</v>
      </c>
      <c r="F37" s="756" t="s">
        <v>751</v>
      </c>
      <c r="G37" s="748">
        <v>0.70370043770178703</v>
      </c>
      <c r="H37" s="758">
        <v>0.87336169936150498</v>
      </c>
      <c r="I37" s="732" t="s">
        <v>752</v>
      </c>
    </row>
    <row r="38" spans="1:9" s="34" customFormat="1" ht="16">
      <c r="A38" s="302" t="s">
        <v>74</v>
      </c>
      <c r="B38" s="764"/>
      <c r="C38" s="765"/>
      <c r="D38" s="766"/>
      <c r="E38" s="742"/>
      <c r="F38" s="742"/>
      <c r="G38" s="770"/>
      <c r="H38" s="749"/>
      <c r="I38" s="716"/>
    </row>
    <row r="39" spans="1:9" s="34" customFormat="1" ht="16.5">
      <c r="A39" s="304" t="s">
        <v>907</v>
      </c>
      <c r="B39" s="771">
        <v>0.14932313231704408</v>
      </c>
      <c r="C39" s="772">
        <v>0.15161071055457467</v>
      </c>
      <c r="D39" s="773">
        <v>0.14944686773798918</v>
      </c>
      <c r="E39" s="742" t="s">
        <v>642</v>
      </c>
      <c r="F39" s="742" t="s">
        <v>737</v>
      </c>
      <c r="G39" s="748">
        <v>0.14932313231704408</v>
      </c>
      <c r="H39" s="749">
        <v>0.14944686773798918</v>
      </c>
      <c r="I39" s="716" t="s">
        <v>737</v>
      </c>
    </row>
    <row r="40" spans="1:9" s="34" customFormat="1" ht="16.5">
      <c r="A40" s="304" t="s">
        <v>75</v>
      </c>
      <c r="B40" s="771">
        <v>0.10408039804873839</v>
      </c>
      <c r="C40" s="772">
        <v>0.10000963512131503</v>
      </c>
      <c r="D40" s="773">
        <v>9.937893726601181E-2</v>
      </c>
      <c r="E40" s="742" t="s">
        <v>753</v>
      </c>
      <c r="F40" s="742" t="s">
        <v>754</v>
      </c>
      <c r="G40" s="748">
        <v>0.10408039804873839</v>
      </c>
      <c r="H40" s="749">
        <v>9.937893726601181E-2</v>
      </c>
      <c r="I40" s="716" t="s">
        <v>754</v>
      </c>
    </row>
    <row r="41" spans="1:9" s="57" customFormat="1" ht="17" thickBot="1">
      <c r="A41" s="211" t="s">
        <v>76</v>
      </c>
      <c r="B41" s="774">
        <v>0.11396031879738219</v>
      </c>
      <c r="C41" s="775">
        <v>0.11098484252244206</v>
      </c>
      <c r="D41" s="776">
        <v>0.11836705977608303</v>
      </c>
      <c r="E41" s="756" t="s">
        <v>755</v>
      </c>
      <c r="F41" s="756" t="s">
        <v>756</v>
      </c>
      <c r="G41" s="757">
        <v>0.11396031879738219</v>
      </c>
      <c r="H41" s="758">
        <v>0.11836705977608303</v>
      </c>
      <c r="I41" s="732" t="s">
        <v>756</v>
      </c>
    </row>
    <row r="42" spans="1:9" ht="16">
      <c r="A42" s="302" t="s">
        <v>77</v>
      </c>
      <c r="B42" s="764"/>
      <c r="C42" s="765"/>
      <c r="D42" s="766"/>
      <c r="E42" s="742"/>
      <c r="F42" s="742"/>
      <c r="G42" s="770"/>
      <c r="H42" s="777"/>
      <c r="I42" s="778"/>
    </row>
    <row r="43" spans="1:9" ht="16.5">
      <c r="A43" s="304" t="s">
        <v>907</v>
      </c>
      <c r="B43" s="771">
        <v>0.19824985463490688</v>
      </c>
      <c r="C43" s="772">
        <v>0.16736440716154047</v>
      </c>
      <c r="D43" s="773">
        <v>0.16362112936397499</v>
      </c>
      <c r="E43" s="742" t="s">
        <v>757</v>
      </c>
      <c r="F43" s="742" t="s">
        <v>758</v>
      </c>
      <c r="G43" s="748">
        <v>0.17687244843796252</v>
      </c>
      <c r="H43" s="749">
        <v>0.16793588890310382</v>
      </c>
      <c r="I43" s="716" t="s">
        <v>78</v>
      </c>
    </row>
    <row r="44" spans="1:9" s="34" customFormat="1" ht="16.5">
      <c r="A44" s="304" t="s">
        <v>75</v>
      </c>
      <c r="B44" s="771">
        <v>0.17672569334964791</v>
      </c>
      <c r="C44" s="772">
        <v>0.14250028977035961</v>
      </c>
      <c r="D44" s="773">
        <v>0.13929184773790965</v>
      </c>
      <c r="E44" s="742" t="s">
        <v>759</v>
      </c>
      <c r="F44" s="742" t="s">
        <v>760</v>
      </c>
      <c r="G44" s="748">
        <v>0.15471522037779947</v>
      </c>
      <c r="H44" s="749">
        <v>0.14298687061005183</v>
      </c>
      <c r="I44" s="716" t="s">
        <v>79</v>
      </c>
    </row>
    <row r="45" spans="1:9" s="3" customFormat="1" ht="17" thickBot="1">
      <c r="A45" s="211" t="s">
        <v>76</v>
      </c>
      <c r="B45" s="774">
        <v>0.17696896644974613</v>
      </c>
      <c r="C45" s="775">
        <v>0.15097311035795563</v>
      </c>
      <c r="D45" s="776">
        <v>0.14850251139634954</v>
      </c>
      <c r="E45" s="756" t="s">
        <v>761</v>
      </c>
      <c r="F45" s="756" t="s">
        <v>762</v>
      </c>
      <c r="G45" s="748">
        <v>0.16216931716025157</v>
      </c>
      <c r="H45" s="749">
        <v>0.15147168222425653</v>
      </c>
      <c r="I45" s="716" t="s">
        <v>81</v>
      </c>
    </row>
    <row r="46" spans="1:9" s="14" customFormat="1" ht="15" thickBot="1">
      <c r="A46" s="146" t="s">
        <v>82</v>
      </c>
      <c r="B46" s="779">
        <v>36806</v>
      </c>
      <c r="C46" s="780">
        <v>35733</v>
      </c>
      <c r="D46" s="781">
        <v>36358</v>
      </c>
      <c r="E46" s="782">
        <v>1.7490834802563526E-2</v>
      </c>
      <c r="F46" s="782">
        <v>-1.2171928489920103E-2</v>
      </c>
      <c r="G46" s="783">
        <v>36806</v>
      </c>
      <c r="H46" s="784">
        <v>36358</v>
      </c>
      <c r="I46" s="785">
        <v>-1.2171928489920103E-2</v>
      </c>
    </row>
    <row r="47" spans="1:9" s="250" customFormat="1">
      <c r="A47" s="175" t="s">
        <v>83</v>
      </c>
      <c r="B47" s="786"/>
      <c r="C47" s="787"/>
      <c r="D47" s="788"/>
      <c r="E47" s="789"/>
      <c r="F47" s="789"/>
      <c r="G47" s="714"/>
      <c r="H47" s="715"/>
      <c r="I47" s="716"/>
    </row>
    <row r="48" spans="1:9" s="34" customFormat="1" ht="14.25" customHeight="1">
      <c r="A48" s="37" t="s">
        <v>84</v>
      </c>
      <c r="B48" s="790">
        <v>94382</v>
      </c>
      <c r="C48" s="791">
        <v>94382</v>
      </c>
      <c r="D48" s="792">
        <v>94382</v>
      </c>
      <c r="E48" s="793">
        <v>0</v>
      </c>
      <c r="F48" s="793">
        <v>0</v>
      </c>
      <c r="G48" s="714">
        <v>94382</v>
      </c>
      <c r="H48" s="715">
        <v>94382</v>
      </c>
      <c r="I48" s="716">
        <v>0</v>
      </c>
    </row>
    <row r="49" spans="1:9" s="34" customFormat="1" ht="17">
      <c r="A49" s="40" t="s">
        <v>85</v>
      </c>
      <c r="B49" s="790">
        <v>14915</v>
      </c>
      <c r="C49" s="791">
        <v>14866.23</v>
      </c>
      <c r="D49" s="792">
        <v>14850</v>
      </c>
      <c r="E49" s="793">
        <v>-1.0917361025626349E-3</v>
      </c>
      <c r="F49" s="793">
        <v>-4.3580288300368863E-3</v>
      </c>
      <c r="G49" s="714">
        <v>14915</v>
      </c>
      <c r="H49" s="715">
        <v>14866</v>
      </c>
      <c r="I49" s="716">
        <v>-3.28528327187394E-3</v>
      </c>
    </row>
    <row r="50" spans="1:9" s="3" customFormat="1" ht="15" thickBot="1">
      <c r="A50" s="211" t="s">
        <v>86</v>
      </c>
      <c r="B50" s="735">
        <v>79467</v>
      </c>
      <c r="C50" s="794">
        <v>79515.77</v>
      </c>
      <c r="D50" s="795">
        <v>79532</v>
      </c>
      <c r="E50" s="796">
        <v>2.0411045507073844E-4</v>
      </c>
      <c r="F50" s="796">
        <v>8.1794958913761207E-4</v>
      </c>
      <c r="G50" s="739">
        <v>79467</v>
      </c>
      <c r="H50" s="740">
        <v>79516</v>
      </c>
      <c r="I50" s="732">
        <v>6.1660815181152628E-4</v>
      </c>
    </row>
    <row r="51" spans="1:9">
      <c r="A51" s="39"/>
      <c r="B51" s="39"/>
      <c r="C51" s="39"/>
      <c r="D51" s="39"/>
      <c r="E51" s="39"/>
    </row>
    <row r="52" spans="1:9">
      <c r="A52" s="39"/>
      <c r="B52" s="39"/>
      <c r="C52" s="39"/>
      <c r="D52" s="39"/>
      <c r="E52" s="39"/>
    </row>
    <row r="53" spans="1:9" ht="29.5" customHeight="1">
      <c r="A53" s="1717" t="s">
        <v>87</v>
      </c>
      <c r="B53" s="1717"/>
      <c r="C53" s="1717"/>
      <c r="D53" s="1717"/>
      <c r="E53" s="1717"/>
    </row>
    <row r="54" spans="1:9">
      <c r="A54" s="41" t="s">
        <v>88</v>
      </c>
      <c r="B54" s="41"/>
      <c r="C54" s="41"/>
      <c r="D54" s="41"/>
      <c r="E54" s="41"/>
    </row>
    <row r="55" spans="1:9">
      <c r="A55" s="41" t="s">
        <v>89</v>
      </c>
      <c r="B55" s="41"/>
      <c r="C55" s="41"/>
      <c r="D55" s="41"/>
      <c r="E55" s="41"/>
    </row>
    <row r="56" spans="1:9" ht="47.5" customHeight="1">
      <c r="A56" s="1717" t="s">
        <v>90</v>
      </c>
      <c r="B56" s="1717"/>
      <c r="C56" s="1717"/>
      <c r="D56" s="1717"/>
      <c r="E56" s="1717"/>
    </row>
    <row r="57" spans="1:9" ht="15" customHeight="1">
      <c r="A57" s="41" t="s">
        <v>91</v>
      </c>
      <c r="B57" s="41"/>
      <c r="C57" s="41"/>
      <c r="D57" s="41"/>
      <c r="E57" s="41"/>
    </row>
    <row r="58" spans="1:9" ht="15" customHeight="1">
      <c r="A58" s="41" t="s">
        <v>92</v>
      </c>
      <c r="B58" s="41"/>
      <c r="C58" s="41"/>
      <c r="D58" s="41"/>
      <c r="E58" s="41"/>
    </row>
    <row r="59" spans="1:9" ht="15" customHeight="1">
      <c r="A59" s="41" t="s">
        <v>908</v>
      </c>
      <c r="B59" s="41"/>
      <c r="C59" s="41"/>
      <c r="D59" s="41"/>
      <c r="E59" s="41"/>
    </row>
    <row r="60" spans="1:9" ht="15" customHeight="1">
      <c r="A60" s="41" t="s">
        <v>93</v>
      </c>
      <c r="B60" s="41"/>
      <c r="C60" s="41"/>
      <c r="D60" s="41"/>
      <c r="E60" s="41"/>
    </row>
    <row r="61" spans="1:9" ht="59.5" customHeight="1">
      <c r="A61" s="1717" t="s">
        <v>94</v>
      </c>
      <c r="B61" s="1717"/>
      <c r="C61" s="1717"/>
      <c r="D61" s="1717"/>
      <c r="E61" s="1717"/>
    </row>
    <row r="62" spans="1:9" ht="28.4" customHeight="1">
      <c r="A62" s="1717" t="s">
        <v>95</v>
      </c>
      <c r="B62" s="1717"/>
      <c r="C62" s="1717"/>
      <c r="D62" s="1717"/>
      <c r="E62" s="1717"/>
    </row>
    <row r="63" spans="1:9" ht="43.4" customHeight="1">
      <c r="A63" s="1717" t="s">
        <v>96</v>
      </c>
      <c r="B63" s="1717"/>
      <c r="C63" s="1717"/>
      <c r="D63" s="1717"/>
      <c r="E63" s="1717"/>
    </row>
    <row r="64" spans="1:9" ht="15" customHeight="1">
      <c r="A64" s="305" t="s">
        <v>97</v>
      </c>
      <c r="B64" s="305"/>
      <c r="C64" s="305"/>
      <c r="D64" s="305"/>
      <c r="E64" s="305"/>
    </row>
    <row r="65" spans="1:5" ht="29.25" customHeight="1">
      <c r="A65" s="10"/>
      <c r="B65" s="284"/>
      <c r="C65" s="284"/>
      <c r="D65" s="284"/>
      <c r="E65" s="284"/>
    </row>
    <row r="66" spans="1:5" ht="15" customHeight="1">
      <c r="A66" s="24"/>
      <c r="B66" s="25"/>
      <c r="C66" s="25"/>
      <c r="D66" s="25"/>
      <c r="E66" s="25"/>
    </row>
    <row r="67" spans="1:5" ht="15" customHeight="1">
      <c r="A67" s="24"/>
      <c r="B67" s="25"/>
      <c r="C67" s="25"/>
      <c r="D67" s="25"/>
      <c r="E67" s="25"/>
    </row>
    <row r="68" spans="1:5">
      <c r="A68" s="10"/>
      <c r="B68" s="284"/>
      <c r="C68" s="284"/>
      <c r="D68" s="284"/>
      <c r="E68" s="284"/>
    </row>
  </sheetData>
  <mergeCells count="9">
    <mergeCell ref="I1:I2"/>
    <mergeCell ref="A63:E63"/>
    <mergeCell ref="A53:E53"/>
    <mergeCell ref="A56:E56"/>
    <mergeCell ref="A61:E61"/>
    <mergeCell ref="A62:E62"/>
    <mergeCell ref="B1:D2"/>
    <mergeCell ref="E1:F2"/>
    <mergeCell ref="G1:H2"/>
  </mergeCells>
  <hyperlinks>
    <hyperlink ref="A3" location="Index!A1" display="Back to index" xr:uid="{9F8830D6-DB36-4B11-B8CF-586A519BD59D}"/>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75F9A-C4BC-2A4A-82BB-ED5526FC852F}">
  <sheetPr>
    <tabColor theme="2" tint="-9.9978637043366805E-2"/>
  </sheetPr>
  <dimension ref="A1:F57"/>
  <sheetViews>
    <sheetView showGridLines="0" zoomScale="60" zoomScaleNormal="60" workbookViewId="0">
      <selection activeCell="I43" sqref="I43"/>
    </sheetView>
  </sheetViews>
  <sheetFormatPr baseColWidth="10" defaultColWidth="11.453125" defaultRowHeight="14"/>
  <cols>
    <col min="1" max="1" width="71" style="370" customWidth="1"/>
    <col min="2" max="3" width="15.453125" style="370" bestFit="1" customWidth="1"/>
    <col min="4" max="4" width="14.81640625" style="370" bestFit="1" customWidth="1"/>
    <col min="5" max="5" width="9.453125" style="370" customWidth="1"/>
    <col min="6" max="6" width="9.54296875" style="370" bestFit="1" customWidth="1"/>
    <col min="7" max="16384" width="11.453125" style="370"/>
  </cols>
  <sheetData>
    <row r="1" spans="1:6">
      <c r="A1" s="1807" t="s">
        <v>524</v>
      </c>
      <c r="B1" s="1807"/>
      <c r="C1" s="1807"/>
      <c r="D1" s="651"/>
      <c r="E1" s="651"/>
      <c r="F1" s="651"/>
    </row>
    <row r="2" spans="1:6">
      <c r="A2" s="1807" t="s">
        <v>525</v>
      </c>
      <c r="B2" s="1807"/>
      <c r="C2" s="1807"/>
      <c r="D2" s="651"/>
      <c r="E2" s="651"/>
      <c r="F2" s="651"/>
    </row>
    <row r="3" spans="1:6">
      <c r="A3" s="1807" t="s">
        <v>471</v>
      </c>
      <c r="B3" s="1807"/>
      <c r="C3" s="1807"/>
      <c r="D3" s="651"/>
      <c r="E3" s="651"/>
      <c r="F3" s="651"/>
    </row>
    <row r="4" spans="1:6">
      <c r="A4" s="504" t="s">
        <v>32</v>
      </c>
      <c r="B4" s="839"/>
      <c r="C4" s="839"/>
      <c r="D4" s="651"/>
      <c r="E4" s="651"/>
      <c r="F4" s="651"/>
    </row>
    <row r="5" spans="1:6">
      <c r="A5" s="307"/>
      <c r="B5" s="1856" t="s">
        <v>526</v>
      </c>
      <c r="C5" s="1857"/>
      <c r="D5" s="1858"/>
      <c r="E5" s="1854" t="s">
        <v>29</v>
      </c>
      <c r="F5" s="1855"/>
    </row>
    <row r="6" spans="1:6">
      <c r="A6" s="308"/>
      <c r="B6" s="141" t="s">
        <v>765</v>
      </c>
      <c r="C6" s="142" t="s">
        <v>330</v>
      </c>
      <c r="D6" s="143" t="s">
        <v>766</v>
      </c>
      <c r="E6" s="309" t="s">
        <v>34</v>
      </c>
      <c r="F6" s="310" t="s">
        <v>35</v>
      </c>
    </row>
    <row r="7" spans="1:6" ht="14.5" customHeight="1">
      <c r="A7" s="311" t="s">
        <v>472</v>
      </c>
      <c r="B7" s="312"/>
      <c r="C7" s="313"/>
      <c r="D7" s="314"/>
      <c r="E7" s="312"/>
      <c r="F7" s="314"/>
    </row>
    <row r="8" spans="1:6">
      <c r="A8" s="315" t="s">
        <v>524</v>
      </c>
      <c r="B8" s="316">
        <v>1114167</v>
      </c>
      <c r="C8" s="317">
        <v>598770</v>
      </c>
      <c r="D8" s="318">
        <v>179104</v>
      </c>
      <c r="E8" s="319">
        <v>-0.70088013761544499</v>
      </c>
      <c r="F8" s="320">
        <v>-0.83924851480971885</v>
      </c>
    </row>
    <row r="9" spans="1:6">
      <c r="A9" s="315" t="s">
        <v>527</v>
      </c>
      <c r="B9" s="1401">
        <v>234825</v>
      </c>
      <c r="C9" s="317">
        <v>1091138</v>
      </c>
      <c r="D9" s="318">
        <v>1050218</v>
      </c>
      <c r="E9" s="319">
        <v>-3.7502130802886557E-2</v>
      </c>
      <c r="F9" s="320" t="s">
        <v>222</v>
      </c>
    </row>
    <row r="10" spans="1:6">
      <c r="A10" s="315" t="s">
        <v>528</v>
      </c>
      <c r="B10" s="316">
        <v>463421</v>
      </c>
      <c r="C10" s="317">
        <v>342485</v>
      </c>
      <c r="D10" s="318">
        <v>346979</v>
      </c>
      <c r="E10" s="319">
        <v>1.3121742558068306E-2</v>
      </c>
      <c r="F10" s="320">
        <v>-0.25126612734425069</v>
      </c>
    </row>
    <row r="11" spans="1:6">
      <c r="A11" s="315" t="s">
        <v>529</v>
      </c>
      <c r="B11" s="316">
        <v>29118425</v>
      </c>
      <c r="C11" s="317">
        <v>29862234</v>
      </c>
      <c r="D11" s="318">
        <v>31168827</v>
      </c>
      <c r="E11" s="319">
        <v>4.3754027243909421E-2</v>
      </c>
      <c r="F11" s="320">
        <v>7.0415965149213999E-2</v>
      </c>
    </row>
    <row r="12" spans="1:6">
      <c r="A12" s="315" t="s">
        <v>49</v>
      </c>
      <c r="B12" s="817">
        <v>0</v>
      </c>
      <c r="C12" s="1241">
        <v>0</v>
      </c>
      <c r="D12" s="1241">
        <v>0</v>
      </c>
      <c r="E12" s="319">
        <v>0</v>
      </c>
      <c r="F12" s="320">
        <v>0</v>
      </c>
    </row>
    <row r="13" spans="1:6">
      <c r="A13" s="315" t="s">
        <v>530</v>
      </c>
      <c r="B13" s="316">
        <v>191</v>
      </c>
      <c r="C13" s="317">
        <v>328</v>
      </c>
      <c r="D13" s="318">
        <v>322</v>
      </c>
      <c r="E13" s="319">
        <v>-1.8292682926829285E-2</v>
      </c>
      <c r="F13" s="320">
        <v>0.68586387434554963</v>
      </c>
    </row>
    <row r="14" spans="1:6">
      <c r="A14" s="321"/>
      <c r="B14" s="322"/>
      <c r="C14" s="323"/>
      <c r="D14" s="324"/>
      <c r="E14" s="319"/>
      <c r="F14" s="320"/>
    </row>
    <row r="15" spans="1:6">
      <c r="A15" s="325" t="s">
        <v>498</v>
      </c>
      <c r="B15" s="326">
        <v>30931029</v>
      </c>
      <c r="C15" s="327">
        <v>31894955</v>
      </c>
      <c r="D15" s="328">
        <v>32745450</v>
      </c>
      <c r="E15" s="329">
        <v>2.6665502428205423E-2</v>
      </c>
      <c r="F15" s="330">
        <v>5.8660221100306664E-2</v>
      </c>
    </row>
    <row r="16" spans="1:6">
      <c r="A16" s="321"/>
      <c r="B16" s="322"/>
      <c r="C16" s="323"/>
      <c r="D16" s="324"/>
      <c r="E16" s="319"/>
      <c r="F16" s="320"/>
    </row>
    <row r="17" spans="1:6">
      <c r="A17" s="331" t="s">
        <v>531</v>
      </c>
      <c r="B17" s="322"/>
      <c r="C17" s="323"/>
      <c r="D17" s="324"/>
      <c r="E17" s="319"/>
      <c r="F17" s="320"/>
    </row>
    <row r="18" spans="1:6">
      <c r="A18" s="321"/>
      <c r="B18" s="322"/>
      <c r="C18" s="323"/>
      <c r="D18" s="324"/>
      <c r="E18" s="319"/>
      <c r="F18" s="320"/>
    </row>
    <row r="19" spans="1:6">
      <c r="A19" s="321" t="s">
        <v>532</v>
      </c>
      <c r="B19" s="1401">
        <v>0</v>
      </c>
      <c r="C19" s="1241">
        <v>471912</v>
      </c>
      <c r="D19" s="1402">
        <v>0</v>
      </c>
      <c r="E19" s="319" t="s">
        <v>41</v>
      </c>
      <c r="F19" s="320" t="s">
        <v>41</v>
      </c>
    </row>
    <row r="20" spans="1:6">
      <c r="A20" s="321" t="s">
        <v>180</v>
      </c>
      <c r="B20" s="316">
        <v>1794879</v>
      </c>
      <c r="C20" s="317">
        <v>2066412</v>
      </c>
      <c r="D20" s="318">
        <v>1980311</v>
      </c>
      <c r="E20" s="319">
        <v>-4.166690863196687E-2</v>
      </c>
      <c r="F20" s="320">
        <v>0.10331169956303454</v>
      </c>
    </row>
    <row r="21" spans="1:6">
      <c r="A21" s="315" t="s">
        <v>511</v>
      </c>
      <c r="B21" s="316">
        <v>110827</v>
      </c>
      <c r="C21" s="317">
        <v>143382</v>
      </c>
      <c r="D21" s="318">
        <v>159403</v>
      </c>
      <c r="E21" s="319">
        <v>0.11173648017184856</v>
      </c>
      <c r="F21" s="320">
        <v>0.43830474523356222</v>
      </c>
    </row>
    <row r="22" spans="1:6">
      <c r="A22" s="321"/>
      <c r="B22" s="322"/>
      <c r="C22" s="323"/>
      <c r="D22" s="324"/>
      <c r="E22" s="319"/>
      <c r="F22" s="320"/>
    </row>
    <row r="23" spans="1:6">
      <c r="A23" s="325" t="s">
        <v>512</v>
      </c>
      <c r="B23" s="326">
        <v>1905706</v>
      </c>
      <c r="C23" s="327">
        <v>2681706</v>
      </c>
      <c r="D23" s="328">
        <v>2139714</v>
      </c>
      <c r="E23" s="329">
        <v>-0.20210716610993151</v>
      </c>
      <c r="F23" s="330">
        <v>0.12279333748227694</v>
      </c>
    </row>
    <row r="24" spans="1:6">
      <c r="A24" s="321"/>
      <c r="B24" s="322"/>
      <c r="C24" s="323"/>
      <c r="D24" s="324"/>
      <c r="E24" s="319"/>
      <c r="F24" s="320"/>
    </row>
    <row r="25" spans="1:6">
      <c r="A25" s="331" t="s">
        <v>533</v>
      </c>
      <c r="B25" s="322"/>
      <c r="C25" s="323"/>
      <c r="D25" s="324"/>
      <c r="E25" s="319"/>
      <c r="F25" s="320"/>
    </row>
    <row r="26" spans="1:6">
      <c r="A26" s="315" t="s">
        <v>513</v>
      </c>
      <c r="B26" s="332">
        <v>1318993</v>
      </c>
      <c r="C26" s="333">
        <v>1318993</v>
      </c>
      <c r="D26" s="334">
        <v>1318993</v>
      </c>
      <c r="E26" s="319">
        <v>0</v>
      </c>
      <c r="F26" s="320">
        <v>0</v>
      </c>
    </row>
    <row r="27" spans="1:6">
      <c r="A27" s="321" t="s">
        <v>336</v>
      </c>
      <c r="B27" s="332">
        <v>384542</v>
      </c>
      <c r="C27" s="333">
        <v>384542</v>
      </c>
      <c r="D27" s="334">
        <v>384542</v>
      </c>
      <c r="E27" s="319">
        <v>0</v>
      </c>
      <c r="F27" s="320">
        <v>0</v>
      </c>
    </row>
    <row r="28" spans="1:6">
      <c r="A28" s="315" t="s">
        <v>534</v>
      </c>
      <c r="B28" s="332">
        <v>21070409</v>
      </c>
      <c r="C28" s="333">
        <v>20945491</v>
      </c>
      <c r="D28" s="334">
        <v>20945491</v>
      </c>
      <c r="E28" s="319">
        <v>0</v>
      </c>
      <c r="F28" s="320">
        <v>-5.9285987281973984E-3</v>
      </c>
    </row>
    <row r="29" spans="1:6">
      <c r="A29" s="315" t="s">
        <v>535</v>
      </c>
      <c r="B29" s="332">
        <v>1666481</v>
      </c>
      <c r="C29" s="333">
        <v>-281545</v>
      </c>
      <c r="D29" s="1404">
        <v>62163</v>
      </c>
      <c r="E29" s="319" t="s">
        <v>41</v>
      </c>
      <c r="F29" s="320" t="s">
        <v>41</v>
      </c>
    </row>
    <row r="30" spans="1:6">
      <c r="A30" s="315" t="s">
        <v>389</v>
      </c>
      <c r="B30" s="332">
        <v>4584898</v>
      </c>
      <c r="C30" s="333">
        <v>6845768</v>
      </c>
      <c r="D30" s="334">
        <v>7894547</v>
      </c>
      <c r="E30" s="319">
        <v>0.15320107254584148</v>
      </c>
      <c r="F30" s="320">
        <v>0.72185880689166915</v>
      </c>
    </row>
    <row r="31" spans="1:6">
      <c r="A31" s="315"/>
      <c r="B31" s="332"/>
      <c r="C31" s="333"/>
      <c r="D31" s="334"/>
      <c r="E31" s="319"/>
      <c r="F31" s="320"/>
    </row>
    <row r="32" spans="1:6">
      <c r="A32" s="325" t="s">
        <v>536</v>
      </c>
      <c r="B32" s="326">
        <v>29025323</v>
      </c>
      <c r="C32" s="327">
        <v>29213249</v>
      </c>
      <c r="D32" s="328">
        <v>30605736</v>
      </c>
      <c r="E32" s="329">
        <v>4.766628319910593E-2</v>
      </c>
      <c r="F32" s="330">
        <v>5.4449454360938621E-2</v>
      </c>
    </row>
    <row r="33" spans="1:6">
      <c r="A33" s="315"/>
      <c r="B33" s="332"/>
      <c r="C33" s="333"/>
      <c r="D33" s="334"/>
      <c r="E33" s="319"/>
      <c r="F33" s="320"/>
    </row>
    <row r="34" spans="1:6" ht="14.5" thickBot="1">
      <c r="A34" s="335" t="s">
        <v>537</v>
      </c>
      <c r="B34" s="336">
        <v>30931029</v>
      </c>
      <c r="C34" s="337">
        <v>31894955</v>
      </c>
      <c r="D34" s="338">
        <v>32745450</v>
      </c>
      <c r="E34" s="339">
        <v>2.6665502428205423E-2</v>
      </c>
      <c r="F34" s="340">
        <v>5.8660221100306664E-2</v>
      </c>
    </row>
    <row r="35" spans="1:6" ht="15" customHeight="1" thickBot="1">
      <c r="A35" s="341"/>
      <c r="B35" s="333"/>
      <c r="C35" s="333"/>
      <c r="D35" s="333"/>
      <c r="E35" s="333"/>
      <c r="F35" s="333"/>
    </row>
    <row r="36" spans="1:6">
      <c r="A36" s="342"/>
      <c r="B36" s="1856" t="s">
        <v>28</v>
      </c>
      <c r="C36" s="1857"/>
      <c r="D36" s="1858"/>
      <c r="E36" s="1854" t="s">
        <v>29</v>
      </c>
      <c r="F36" s="1855"/>
    </row>
    <row r="37" spans="1:6" ht="14.5" thickBot="1">
      <c r="A37" s="343"/>
      <c r="B37" s="344" t="s">
        <v>721</v>
      </c>
      <c r="C37" s="345" t="s">
        <v>33</v>
      </c>
      <c r="D37" s="346" t="s">
        <v>722</v>
      </c>
      <c r="E37" s="309" t="s">
        <v>34</v>
      </c>
      <c r="F37" s="310" t="s">
        <v>35</v>
      </c>
    </row>
    <row r="38" spans="1:6" ht="14.5" customHeight="1">
      <c r="A38" s="311" t="s">
        <v>538</v>
      </c>
      <c r="B38" s="347"/>
      <c r="C38" s="348"/>
      <c r="D38" s="349"/>
      <c r="E38" s="347"/>
      <c r="F38" s="349"/>
    </row>
    <row r="39" spans="1:6" ht="14.5" customHeight="1">
      <c r="A39" s="315"/>
      <c r="B39" s="321"/>
      <c r="C39" s="343"/>
      <c r="D39" s="350"/>
      <c r="E39" s="351"/>
      <c r="F39" s="352"/>
    </row>
    <row r="40" spans="1:6" ht="14.5" customHeight="1">
      <c r="A40" s="315" t="s">
        <v>539</v>
      </c>
      <c r="B40" s="351">
        <v>627467</v>
      </c>
      <c r="C40" s="353">
        <v>1256878</v>
      </c>
      <c r="D40" s="352">
        <v>1092707</v>
      </c>
      <c r="E40" s="319">
        <v>-0.1306180870378828</v>
      </c>
      <c r="F40" s="320">
        <v>0.26249197010800485</v>
      </c>
    </row>
    <row r="41" spans="1:6" ht="14.5" customHeight="1">
      <c r="A41" s="315" t="s">
        <v>540</v>
      </c>
      <c r="B41" s="351">
        <v>2881</v>
      </c>
      <c r="C41" s="353">
        <v>13909</v>
      </c>
      <c r="D41" s="352">
        <v>308</v>
      </c>
      <c r="E41" s="319">
        <v>-0.97785606441872164</v>
      </c>
      <c r="F41" s="320">
        <v>-0.97264410693667291</v>
      </c>
    </row>
    <row r="42" spans="1:6" ht="14.5" customHeight="1">
      <c r="A42" s="315" t="s">
        <v>541</v>
      </c>
      <c r="B42" s="1401">
        <v>0</v>
      </c>
      <c r="C42" s="353">
        <v>3860</v>
      </c>
      <c r="D42" s="352">
        <v>-2258</v>
      </c>
      <c r="E42" s="319">
        <v>-1.5849740932642487</v>
      </c>
      <c r="F42" s="320" t="s">
        <v>222</v>
      </c>
    </row>
    <row r="43" spans="1:6" ht="14.5" customHeight="1">
      <c r="A43" s="354" t="s">
        <v>542</v>
      </c>
      <c r="B43" s="351">
        <v>630348</v>
      </c>
      <c r="C43" s="353">
        <v>1274647</v>
      </c>
      <c r="D43" s="352">
        <v>1090757</v>
      </c>
      <c r="E43" s="319">
        <v>-0.14426739324691462</v>
      </c>
      <c r="F43" s="320">
        <v>0.24405577257563227</v>
      </c>
    </row>
    <row r="44" spans="1:6" ht="14.5" customHeight="1">
      <c r="A44" s="315"/>
      <c r="B44" s="321"/>
      <c r="C44" s="343"/>
      <c r="D44" s="350"/>
      <c r="E44" s="319"/>
      <c r="F44" s="320"/>
    </row>
    <row r="45" spans="1:6" ht="14.5" customHeight="1">
      <c r="A45" s="315" t="s">
        <v>543</v>
      </c>
      <c r="B45" s="1403">
        <v>-13372</v>
      </c>
      <c r="C45" s="1404">
        <v>-15161</v>
      </c>
      <c r="D45" s="1404">
        <v>-15018</v>
      </c>
      <c r="E45" s="319">
        <v>-9.4320955082118907E-3</v>
      </c>
      <c r="F45" s="320" t="s">
        <v>222</v>
      </c>
    </row>
    <row r="46" spans="1:6" ht="14.5" customHeight="1">
      <c r="A46" s="315" t="s">
        <v>544</v>
      </c>
      <c r="B46" s="1403">
        <v>-2924</v>
      </c>
      <c r="C46" s="1404">
        <v>-4367</v>
      </c>
      <c r="D46" s="1404">
        <v>-7601</v>
      </c>
      <c r="E46" s="319">
        <v>0.74055415617128473</v>
      </c>
      <c r="F46" s="320">
        <v>-0.60287356321839081</v>
      </c>
    </row>
    <row r="47" spans="1:6" ht="14.5" customHeight="1">
      <c r="A47" s="354" t="s">
        <v>497</v>
      </c>
      <c r="B47" s="1403">
        <v>-16296</v>
      </c>
      <c r="C47" s="1404">
        <v>-19528</v>
      </c>
      <c r="D47" s="1404">
        <v>-22619</v>
      </c>
      <c r="E47" s="319">
        <v>0.15828553871364193</v>
      </c>
      <c r="F47" s="320">
        <v>-0.52445126566310662</v>
      </c>
    </row>
    <row r="48" spans="1:6" ht="14.5" customHeight="1">
      <c r="A48" s="315"/>
      <c r="B48" s="351"/>
      <c r="C48" s="353"/>
      <c r="D48" s="352"/>
      <c r="E48" s="319"/>
      <c r="F48" s="320"/>
    </row>
    <row r="49" spans="1:6" ht="14.5" customHeight="1">
      <c r="A49" s="355" t="s">
        <v>545</v>
      </c>
      <c r="B49" s="356">
        <v>614052</v>
      </c>
      <c r="C49" s="357">
        <v>1255119</v>
      </c>
      <c r="D49" s="358">
        <v>1068138</v>
      </c>
      <c r="E49" s="329">
        <v>-0.14897471873184931</v>
      </c>
      <c r="F49" s="330">
        <v>0.28813775987052748</v>
      </c>
    </row>
    <row r="50" spans="1:6" ht="14.5" customHeight="1">
      <c r="A50" s="315"/>
      <c r="B50" s="351"/>
      <c r="C50" s="353"/>
      <c r="D50" s="352"/>
      <c r="E50" s="319"/>
      <c r="F50" s="320"/>
    </row>
    <row r="51" spans="1:6" ht="14.5" customHeight="1">
      <c r="A51" s="315" t="s">
        <v>546</v>
      </c>
      <c r="B51" s="1403">
        <v>-38</v>
      </c>
      <c r="C51" s="1404">
        <v>-415</v>
      </c>
      <c r="D51" s="1404">
        <v>-142</v>
      </c>
      <c r="E51" s="319">
        <v>-0.65783132530120481</v>
      </c>
      <c r="F51" s="320">
        <v>-0.96952789699570818</v>
      </c>
    </row>
    <row r="52" spans="1:6">
      <c r="A52" s="315" t="s">
        <v>547</v>
      </c>
      <c r="B52" s="1403">
        <v>1194</v>
      </c>
      <c r="C52" s="1404">
        <v>-6</v>
      </c>
      <c r="D52" s="1404">
        <v>-8</v>
      </c>
      <c r="E52" s="319">
        <v>0.33333333333333326</v>
      </c>
      <c r="F52" s="320">
        <v>-1.007469654528478</v>
      </c>
    </row>
    <row r="53" spans="1:6">
      <c r="A53" s="355" t="s">
        <v>548</v>
      </c>
      <c r="B53" s="351">
        <v>615208</v>
      </c>
      <c r="C53" s="353">
        <v>1254698</v>
      </c>
      <c r="D53" s="352">
        <v>1067988</v>
      </c>
      <c r="E53" s="319">
        <v>-0.14880871731683643</v>
      </c>
      <c r="F53" s="320">
        <v>0.29355564653073674</v>
      </c>
    </row>
    <row r="54" spans="1:6" ht="15" customHeight="1">
      <c r="A54" s="315" t="s">
        <v>44</v>
      </c>
      <c r="B54" s="1403">
        <v>0</v>
      </c>
      <c r="C54" s="1404">
        <v>-20079</v>
      </c>
      <c r="D54" s="1404">
        <v>-19228</v>
      </c>
      <c r="E54" s="319">
        <v>-4.2382588774341312E-2</v>
      </c>
      <c r="F54" s="320" t="s">
        <v>222</v>
      </c>
    </row>
    <row r="55" spans="1:6" ht="14.5" thickBot="1">
      <c r="A55" s="359" t="s">
        <v>549</v>
      </c>
      <c r="B55" s="360">
        <v>615208</v>
      </c>
      <c r="C55" s="361">
        <v>1234619</v>
      </c>
      <c r="D55" s="362">
        <v>1048760</v>
      </c>
      <c r="E55" s="339">
        <v>-0.15053955916764605</v>
      </c>
      <c r="F55" s="340">
        <v>0.32352681354571811</v>
      </c>
    </row>
    <row r="56" spans="1:6" ht="14.5" customHeight="1" thickBot="1">
      <c r="A56" s="343"/>
      <c r="B56" s="343"/>
      <c r="C56" s="343"/>
      <c r="D56" s="343"/>
      <c r="E56" s="363"/>
      <c r="F56" s="363"/>
    </row>
    <row r="57" spans="1:6" ht="14.5" customHeight="1">
      <c r="A57" s="364" t="s">
        <v>550</v>
      </c>
      <c r="B57" s="365">
        <v>1.0032076128834122</v>
      </c>
      <c r="C57" s="366">
        <v>1.0222154338259328</v>
      </c>
      <c r="D57" s="367">
        <v>1.0183982179026834</v>
      </c>
      <c r="E57" s="1405" t="s">
        <v>839</v>
      </c>
      <c r="F57" s="1406" t="s">
        <v>840</v>
      </c>
    </row>
  </sheetData>
  <mergeCells count="7">
    <mergeCell ref="E5:F5"/>
    <mergeCell ref="E36:F36"/>
    <mergeCell ref="A1:C1"/>
    <mergeCell ref="A2:C2"/>
    <mergeCell ref="A3:C3"/>
    <mergeCell ref="B5:D5"/>
    <mergeCell ref="B36:D36"/>
  </mergeCells>
  <hyperlinks>
    <hyperlink ref="A4" location="Index!A1" display="Back to index" xr:uid="{214D6994-71C6-41AF-9A7F-9687ED5F6BEC}"/>
    <hyperlink ref="D42" r:id="rId1" display="Copia de GOper Mar-21 EjecTrimI" xr:uid="{ACEC2409-CE39-47C0-9F83-09CFB6297DA9}"/>
    <hyperlink ref="C42" r:id="rId2" display="Copia de GOper Mar-21 EjecTrimI" xr:uid="{11478289-4D18-4E59-91B3-5E0BF7F1F1E9}"/>
  </hyperlinks>
  <pageMargins left="0.7" right="0.7" top="0.75" bottom="0.75" header="0.3" footer="0.3"/>
  <pageSetup paperSize="9" orientation="portrait" horizontalDpi="360" verticalDpi="360"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93B07-AB63-894C-BDF3-5864C1C8DE6E}">
  <sheetPr>
    <tabColor theme="2" tint="-0.249977111117893"/>
  </sheetPr>
  <dimension ref="A1:AD67"/>
  <sheetViews>
    <sheetView showGridLines="0" topLeftCell="T1" zoomScale="59" zoomScaleNormal="55" workbookViewId="0">
      <selection activeCell="T6" sqref="T6"/>
    </sheetView>
  </sheetViews>
  <sheetFormatPr baseColWidth="10" defaultColWidth="11.453125" defaultRowHeight="14"/>
  <cols>
    <col min="1" max="1" width="5.453125" style="370" customWidth="1"/>
    <col min="2" max="2" width="11.453125" style="370"/>
    <col min="3" max="3" width="56.54296875" style="370" customWidth="1"/>
    <col min="4" max="5" width="14.54296875" style="370" bestFit="1" customWidth="1"/>
    <col min="6" max="6" width="14.7265625" style="370" bestFit="1" customWidth="1"/>
    <col min="7" max="7" width="13.26953125" style="370" bestFit="1" customWidth="1"/>
    <col min="8" max="8" width="9.7265625" style="370" bestFit="1" customWidth="1"/>
    <col min="9" max="9" width="11.54296875" style="370" bestFit="1" customWidth="1"/>
    <col min="10" max="13" width="11.453125" style="370"/>
    <col min="14" max="14" width="35.54296875" style="370" customWidth="1"/>
    <col min="15" max="15" width="13.1796875" style="370" bestFit="1" customWidth="1"/>
    <col min="16" max="16" width="11.453125" style="370"/>
    <col min="17" max="17" width="12.1796875" style="370" bestFit="1" customWidth="1"/>
    <col min="18" max="19" width="11.453125" style="370"/>
    <col min="20" max="21" width="13.1796875" style="370" bestFit="1" customWidth="1"/>
    <col min="22" max="22" width="15.54296875" style="370" bestFit="1" customWidth="1"/>
    <col min="23" max="24" width="11.453125" style="370"/>
    <col min="25" max="25" width="60.54296875" style="370" customWidth="1"/>
    <col min="26" max="26" width="31.453125" style="370" customWidth="1"/>
    <col min="27" max="28" width="11.453125" style="370"/>
    <col min="29" max="29" width="9.453125" style="370" bestFit="1" customWidth="1"/>
    <col min="30" max="30" width="9" style="370" bestFit="1" customWidth="1"/>
    <col min="31" max="16384" width="11.453125" style="370"/>
  </cols>
  <sheetData>
    <row r="1" spans="1:30">
      <c r="A1" s="1880" t="s">
        <v>551</v>
      </c>
      <c r="B1" s="1880"/>
      <c r="C1" s="1880"/>
      <c r="D1" s="1880"/>
      <c r="E1" s="1880"/>
      <c r="F1" s="1880"/>
      <c r="G1" s="1880"/>
      <c r="H1" s="1880"/>
      <c r="K1" s="409"/>
      <c r="L1" s="1807" t="s">
        <v>551</v>
      </c>
      <c r="M1" s="1807"/>
      <c r="N1" s="1807"/>
      <c r="O1" s="1807"/>
      <c r="P1" s="1807"/>
      <c r="Q1" s="1807"/>
      <c r="R1" s="1807"/>
      <c r="S1" s="1807"/>
      <c r="T1" s="651"/>
      <c r="U1" s="651"/>
      <c r="V1" s="651"/>
      <c r="Y1" s="1807" t="s">
        <v>551</v>
      </c>
      <c r="Z1" s="1807"/>
      <c r="AA1" s="1807"/>
      <c r="AB1" s="1807"/>
      <c r="AC1" s="651"/>
      <c r="AD1" s="651"/>
    </row>
    <row r="2" spans="1:30">
      <c r="A2" s="1807" t="s">
        <v>468</v>
      </c>
      <c r="B2" s="1807"/>
      <c r="C2" s="1807"/>
      <c r="D2" s="1807"/>
      <c r="E2" s="1807"/>
      <c r="F2" s="1807"/>
      <c r="G2" s="1807"/>
      <c r="H2" s="1807"/>
      <c r="K2" s="409"/>
      <c r="L2" s="1807" t="s">
        <v>469</v>
      </c>
      <c r="M2" s="1807"/>
      <c r="N2" s="1807"/>
      <c r="O2" s="1807"/>
      <c r="P2" s="1807"/>
      <c r="Q2" s="1807"/>
      <c r="R2" s="1807"/>
      <c r="S2" s="1807"/>
      <c r="T2" s="651"/>
      <c r="U2" s="651"/>
      <c r="V2" s="651"/>
      <c r="Y2" s="1807" t="s">
        <v>552</v>
      </c>
      <c r="Z2" s="1807"/>
      <c r="AA2" s="1807"/>
      <c r="AB2" s="1807"/>
      <c r="AC2" s="651"/>
      <c r="AD2" s="651"/>
    </row>
    <row r="3" spans="1:30">
      <c r="A3" s="1807" t="s">
        <v>470</v>
      </c>
      <c r="B3" s="1807"/>
      <c r="C3" s="1807"/>
      <c r="D3" s="1807"/>
      <c r="E3" s="1807"/>
      <c r="F3" s="1807"/>
      <c r="G3" s="1807"/>
      <c r="H3" s="1807"/>
      <c r="K3" s="409"/>
      <c r="L3" s="1807" t="s">
        <v>471</v>
      </c>
      <c r="M3" s="1807"/>
      <c r="N3" s="1807"/>
      <c r="O3" s="1807"/>
      <c r="P3" s="1807"/>
      <c r="Q3" s="1807"/>
      <c r="R3" s="1807"/>
      <c r="S3" s="1807"/>
      <c r="T3" s="651"/>
      <c r="U3" s="651"/>
      <c r="V3" s="651"/>
      <c r="Y3" s="368"/>
      <c r="Z3" s="1098"/>
      <c r="AA3" s="1098"/>
      <c r="AB3" s="1098"/>
      <c r="AC3" s="651"/>
      <c r="AD3" s="651"/>
    </row>
    <row r="4" spans="1:30" ht="14.5" thickBot="1">
      <c r="A4" s="1801" t="s">
        <v>32</v>
      </c>
      <c r="B4" s="1801"/>
      <c r="C4" s="1801"/>
      <c r="D4" s="839"/>
      <c r="E4" s="839"/>
      <c r="F4" s="839"/>
      <c r="G4" s="839"/>
      <c r="H4" s="839"/>
      <c r="K4" s="409"/>
      <c r="L4" s="1801" t="s">
        <v>32</v>
      </c>
      <c r="M4" s="1801"/>
      <c r="N4" s="1801"/>
      <c r="O4" s="839"/>
      <c r="P4" s="839"/>
      <c r="Q4" s="839"/>
      <c r="R4" s="839"/>
      <c r="S4" s="839"/>
      <c r="T4" s="651"/>
      <c r="U4" s="651"/>
      <c r="V4" s="651"/>
      <c r="Y4" s="504" t="s">
        <v>32</v>
      </c>
      <c r="Z4" s="1098"/>
      <c r="AA4" s="1098"/>
      <c r="AB4" s="1098"/>
      <c r="AC4" s="651"/>
      <c r="AD4" s="651"/>
    </row>
    <row r="5" spans="1:30">
      <c r="A5" s="839"/>
      <c r="B5" s="839"/>
      <c r="C5" s="839"/>
      <c r="D5" s="1787" t="s">
        <v>124</v>
      </c>
      <c r="E5" s="1785"/>
      <c r="F5" s="1802"/>
      <c r="G5" s="1885" t="s">
        <v>29</v>
      </c>
      <c r="H5" s="1886"/>
      <c r="K5" s="409"/>
      <c r="L5" s="368"/>
      <c r="M5" s="368"/>
      <c r="N5" s="369"/>
      <c r="O5" s="1863" t="s">
        <v>28</v>
      </c>
      <c r="P5" s="1864"/>
      <c r="Q5" s="1865"/>
      <c r="R5" s="1792" t="s">
        <v>29</v>
      </c>
      <c r="S5" s="1794"/>
      <c r="T5" s="1787" t="s">
        <v>763</v>
      </c>
      <c r="U5" s="1802"/>
      <c r="V5" s="828" t="s">
        <v>29</v>
      </c>
      <c r="Y5" s="371"/>
      <c r="Z5" s="1882" t="s">
        <v>28</v>
      </c>
      <c r="AA5" s="1883"/>
      <c r="AB5" s="1884"/>
      <c r="AC5" s="1787" t="s">
        <v>763</v>
      </c>
      <c r="AD5" s="1802"/>
    </row>
    <row r="6" spans="1:30" ht="14.5" thickBot="1">
      <c r="A6" s="1867"/>
      <c r="B6" s="1867"/>
      <c r="C6" s="1868"/>
      <c r="D6" s="141" t="s">
        <v>765</v>
      </c>
      <c r="E6" s="142" t="s">
        <v>330</v>
      </c>
      <c r="F6" s="143" t="s">
        <v>766</v>
      </c>
      <c r="G6" s="509" t="s">
        <v>34</v>
      </c>
      <c r="H6" s="510" t="s">
        <v>35</v>
      </c>
      <c r="K6" s="401"/>
      <c r="L6" s="1867"/>
      <c r="M6" s="1867"/>
      <c r="N6" s="1868"/>
      <c r="O6" s="372" t="s">
        <v>721</v>
      </c>
      <c r="P6" s="373" t="s">
        <v>33</v>
      </c>
      <c r="Q6" s="374" t="s">
        <v>722</v>
      </c>
      <c r="R6" s="373" t="s">
        <v>34</v>
      </c>
      <c r="S6" s="374" t="s">
        <v>35</v>
      </c>
      <c r="T6" s="1703">
        <v>2020</v>
      </c>
      <c r="U6" s="1704">
        <v>2021</v>
      </c>
      <c r="V6" s="1077" t="s">
        <v>723</v>
      </c>
      <c r="Y6" s="375"/>
      <c r="Z6" s="372" t="s">
        <v>721</v>
      </c>
      <c r="AA6" s="373" t="s">
        <v>33</v>
      </c>
      <c r="AB6" s="374" t="s">
        <v>722</v>
      </c>
      <c r="AC6" s="1703">
        <v>2020</v>
      </c>
      <c r="AD6" s="1704">
        <v>2021</v>
      </c>
    </row>
    <row r="7" spans="1:30">
      <c r="A7" s="1833" t="s">
        <v>472</v>
      </c>
      <c r="B7" s="1834"/>
      <c r="C7" s="1835"/>
      <c r="D7" s="376"/>
      <c r="E7" s="377"/>
      <c r="F7" s="378"/>
      <c r="G7" s="381"/>
      <c r="H7" s="382"/>
      <c r="K7" s="409"/>
      <c r="L7" s="1842" t="s">
        <v>473</v>
      </c>
      <c r="M7" s="1843"/>
      <c r="N7" s="1844"/>
      <c r="O7" s="376"/>
      <c r="P7" s="377"/>
      <c r="Q7" s="378"/>
      <c r="R7" s="376"/>
      <c r="S7" s="378"/>
      <c r="T7" s="644"/>
      <c r="U7" s="639"/>
      <c r="V7" s="645"/>
      <c r="Y7" s="379" t="s">
        <v>52</v>
      </c>
      <c r="Z7" s="380"/>
      <c r="AA7" s="381"/>
      <c r="AB7" s="382"/>
      <c r="AD7" s="392"/>
    </row>
    <row r="8" spans="1:30" ht="16.5">
      <c r="A8" s="1823" t="s">
        <v>125</v>
      </c>
      <c r="B8" s="1861"/>
      <c r="C8" s="1825"/>
      <c r="D8" s="390"/>
      <c r="E8" s="391"/>
      <c r="F8" s="392"/>
      <c r="G8" s="522"/>
      <c r="H8" s="535"/>
      <c r="K8" s="409"/>
      <c r="L8" s="383"/>
      <c r="M8" s="1821" t="s">
        <v>474</v>
      </c>
      <c r="N8" s="1822"/>
      <c r="O8" s="384">
        <v>2456757</v>
      </c>
      <c r="P8" s="385">
        <v>2542011</v>
      </c>
      <c r="Q8" s="386">
        <v>2626005</v>
      </c>
      <c r="R8" s="387">
        <v>3.3042343247137798E-2</v>
      </c>
      <c r="S8" s="388">
        <v>6.8890818261635151E-2</v>
      </c>
      <c r="T8" s="644">
        <v>10099154</v>
      </c>
      <c r="U8" s="639">
        <v>10022744</v>
      </c>
      <c r="V8" s="1247">
        <v>-7.5659802791402135E-3</v>
      </c>
      <c r="Y8" s="389" t="s">
        <v>553</v>
      </c>
      <c r="Z8" s="1249">
        <v>2.4549925433108268E-2</v>
      </c>
      <c r="AA8" s="1250">
        <v>7.044223370069011E-2</v>
      </c>
      <c r="AB8" s="1251">
        <v>9.3393910310787864E-2</v>
      </c>
      <c r="AC8" s="1250">
        <v>-3.0570661642258697E-2</v>
      </c>
      <c r="AD8" s="1251">
        <v>0.23055207577917389</v>
      </c>
    </row>
    <row r="9" spans="1:30" ht="16.5">
      <c r="A9" s="406"/>
      <c r="B9" s="1821" t="s">
        <v>475</v>
      </c>
      <c r="C9" s="1822"/>
      <c r="D9" s="384">
        <v>5814295</v>
      </c>
      <c r="E9" s="385">
        <v>6157037</v>
      </c>
      <c r="F9" s="386">
        <v>4895726</v>
      </c>
      <c r="G9" s="513">
        <v>-0.20485681667984135</v>
      </c>
      <c r="H9" s="514">
        <v>-0.15798458798530179</v>
      </c>
      <c r="K9" s="409"/>
      <c r="L9" s="393"/>
      <c r="M9" s="1821" t="s">
        <v>554</v>
      </c>
      <c r="N9" s="1822"/>
      <c r="O9" s="384">
        <v>-498254</v>
      </c>
      <c r="P9" s="385">
        <v>-443398</v>
      </c>
      <c r="Q9" s="386">
        <v>-459334</v>
      </c>
      <c r="R9" s="387">
        <v>3.5940622194958027E-2</v>
      </c>
      <c r="S9" s="388">
        <v>-7.8112769792114067E-2</v>
      </c>
      <c r="T9" s="644">
        <v>-2450702</v>
      </c>
      <c r="U9" s="639">
        <v>-1896683</v>
      </c>
      <c r="V9" s="1247">
        <v>-0.22606542941573476</v>
      </c>
      <c r="Y9" s="389" t="s">
        <v>555</v>
      </c>
      <c r="Z9" s="387">
        <v>5.9608693953790435E-3</v>
      </c>
      <c r="AA9" s="394">
        <v>1.5865807037432088E-2</v>
      </c>
      <c r="AB9" s="388">
        <v>2.0971070272402765E-2</v>
      </c>
      <c r="AC9" s="1198">
        <v>-2.8115062828664387E-3</v>
      </c>
      <c r="AD9" s="1252">
        <v>1.8344261987872989E-2</v>
      </c>
    </row>
    <row r="10" spans="1:30" ht="16.5">
      <c r="A10" s="406"/>
      <c r="B10" s="1821" t="s">
        <v>477</v>
      </c>
      <c r="C10" s="1822"/>
      <c r="D10" s="384">
        <v>27257699</v>
      </c>
      <c r="E10" s="385">
        <v>33783609</v>
      </c>
      <c r="F10" s="386">
        <v>30481516</v>
      </c>
      <c r="G10" s="513">
        <v>-9.774245848038321E-2</v>
      </c>
      <c r="H10" s="514">
        <v>0.11827179542924737</v>
      </c>
      <c r="K10" s="409"/>
      <c r="L10" s="383"/>
      <c r="M10" s="1840" t="s">
        <v>188</v>
      </c>
      <c r="N10" s="1841"/>
      <c r="O10" s="395">
        <v>1958503</v>
      </c>
      <c r="P10" s="396">
        <v>2098613</v>
      </c>
      <c r="Q10" s="397">
        <v>2166671</v>
      </c>
      <c r="R10" s="398">
        <v>3.2429990665263198E-2</v>
      </c>
      <c r="S10" s="399">
        <v>0.10628934446360307</v>
      </c>
      <c r="T10" s="646">
        <v>7648452</v>
      </c>
      <c r="U10" s="640">
        <v>8126061</v>
      </c>
      <c r="V10" s="1248">
        <v>6.2445184986452164E-2</v>
      </c>
      <c r="Y10" s="389" t="s">
        <v>556</v>
      </c>
      <c r="Z10" s="387">
        <v>6.4988730838148753E-2</v>
      </c>
      <c r="AA10" s="394">
        <v>0.17203045795911304</v>
      </c>
      <c r="AB10" s="388">
        <v>0.22012079179863012</v>
      </c>
      <c r="AC10" s="1198">
        <v>-2.556271753232222E-2</v>
      </c>
      <c r="AD10" s="1252">
        <v>0.18444670827988535</v>
      </c>
    </row>
    <row r="11" spans="1:30" ht="16.5">
      <c r="A11" s="1877" t="s">
        <v>478</v>
      </c>
      <c r="B11" s="1878"/>
      <c r="C11" s="1879"/>
      <c r="D11" s="395">
        <v>33071994</v>
      </c>
      <c r="E11" s="396">
        <v>39940646</v>
      </c>
      <c r="F11" s="397">
        <v>35377242</v>
      </c>
      <c r="G11" s="516">
        <v>-0.11425463674273073</v>
      </c>
      <c r="H11" s="517">
        <v>6.9703931368637839E-2</v>
      </c>
      <c r="K11" s="409"/>
      <c r="L11" s="1820"/>
      <c r="M11" s="1866"/>
      <c r="N11" s="1822"/>
      <c r="O11" s="400"/>
      <c r="P11" s="401"/>
      <c r="Q11" s="402"/>
      <c r="R11" s="398"/>
      <c r="S11" s="399"/>
      <c r="T11" s="393"/>
      <c r="U11" s="409"/>
      <c r="V11" s="1247"/>
      <c r="Y11" s="389" t="s">
        <v>557</v>
      </c>
      <c r="Z11" s="511">
        <v>4.1980064269165472E-2</v>
      </c>
      <c r="AA11" s="424">
        <v>4.1186072435489093E-2</v>
      </c>
      <c r="AB11" s="512">
        <v>4.32161317699594E-2</v>
      </c>
      <c r="AC11" s="1105">
        <v>4.5755817625937299E-2</v>
      </c>
      <c r="AD11" s="612">
        <v>4.1127332233590802E-2</v>
      </c>
    </row>
    <row r="12" spans="1:30" ht="16.5">
      <c r="A12" s="1820"/>
      <c r="B12" s="1866"/>
      <c r="C12" s="1822"/>
      <c r="D12" s="390"/>
      <c r="E12" s="391"/>
      <c r="F12" s="392"/>
      <c r="G12" s="513"/>
      <c r="H12" s="514"/>
      <c r="K12" s="409"/>
      <c r="L12" s="1820" t="s">
        <v>558</v>
      </c>
      <c r="M12" s="1866"/>
      <c r="N12" s="1822"/>
      <c r="O12" s="384">
        <v>-735523</v>
      </c>
      <c r="P12" s="385">
        <v>-249273</v>
      </c>
      <c r="Q12" s="386">
        <v>-224506</v>
      </c>
      <c r="R12" s="387">
        <v>-9.935692995230129E-2</v>
      </c>
      <c r="S12" s="388">
        <v>-0.6947668529740062</v>
      </c>
      <c r="T12" s="644">
        <v>-5752462</v>
      </c>
      <c r="U12" s="639">
        <v>-1539152</v>
      </c>
      <c r="V12" s="1247">
        <v>-0.7324359552483789</v>
      </c>
      <c r="Y12" s="403" t="s">
        <v>559</v>
      </c>
      <c r="Z12" s="511">
        <v>1.5214917258858093E-2</v>
      </c>
      <c r="AA12" s="424">
        <v>3.2835309413705639E-2</v>
      </c>
      <c r="AB12" s="512">
        <v>4.0011864696578442E-2</v>
      </c>
      <c r="AC12" s="1105">
        <v>6.2837791140267643E-3</v>
      </c>
      <c r="AD12" s="612">
        <v>3.4256258698704543E-2</v>
      </c>
    </row>
    <row r="13" spans="1:30" ht="30.65" customHeight="1">
      <c r="A13" s="1869" t="s">
        <v>128</v>
      </c>
      <c r="B13" s="1870"/>
      <c r="C13" s="1871"/>
      <c r="D13" s="395">
        <v>1345981</v>
      </c>
      <c r="E13" s="396">
        <v>1027761</v>
      </c>
      <c r="F13" s="397">
        <v>344460</v>
      </c>
      <c r="G13" s="516">
        <v>-0.66484425853870688</v>
      </c>
      <c r="H13" s="517">
        <v>-0.74408256877325907</v>
      </c>
      <c r="K13" s="409"/>
      <c r="L13" s="1820" t="s">
        <v>212</v>
      </c>
      <c r="M13" s="1866"/>
      <c r="N13" s="1822"/>
      <c r="O13" s="384">
        <v>47591</v>
      </c>
      <c r="P13" s="385">
        <v>93671</v>
      </c>
      <c r="Q13" s="386">
        <v>95748</v>
      </c>
      <c r="R13" s="387">
        <v>2.2173351410788824E-2</v>
      </c>
      <c r="S13" s="388">
        <v>1.0118930049799333</v>
      </c>
      <c r="T13" s="644">
        <v>147854</v>
      </c>
      <c r="U13" s="639">
        <v>323538</v>
      </c>
      <c r="V13" s="1247">
        <v>1.1882262231660963</v>
      </c>
      <c r="Y13" s="403" t="s">
        <v>560</v>
      </c>
      <c r="Z13" s="511">
        <v>1.6006900769275651E-2</v>
      </c>
      <c r="AA13" s="424">
        <v>9.9035040490652159E-3</v>
      </c>
      <c r="AB13" s="512">
        <v>1.0045780924743737E-2</v>
      </c>
      <c r="AC13" s="1105">
        <v>1.7508166945131839E-2</v>
      </c>
      <c r="AD13" s="612">
        <v>1.0961140380573465E-2</v>
      </c>
    </row>
    <row r="14" spans="1:30">
      <c r="A14" s="1823"/>
      <c r="B14" s="1861"/>
      <c r="C14" s="1825"/>
      <c r="D14" s="400"/>
      <c r="E14" s="401"/>
      <c r="F14" s="402"/>
      <c r="G14" s="516"/>
      <c r="H14" s="517"/>
      <c r="K14" s="409"/>
      <c r="L14" s="1836" t="s">
        <v>210</v>
      </c>
      <c r="M14" s="1872"/>
      <c r="N14" s="1838"/>
      <c r="O14" s="395">
        <v>-687932</v>
      </c>
      <c r="P14" s="396">
        <v>-155602</v>
      </c>
      <c r="Q14" s="397">
        <v>-128758</v>
      </c>
      <c r="R14" s="398">
        <v>-0.17251706276268944</v>
      </c>
      <c r="S14" s="399">
        <v>-0.8128332451463226</v>
      </c>
      <c r="T14" s="646">
        <v>-5604608</v>
      </c>
      <c r="U14" s="640">
        <v>-1215614</v>
      </c>
      <c r="V14" s="1248">
        <v>-0.78310454540264007</v>
      </c>
      <c r="Y14" s="404"/>
      <c r="Z14" s="387"/>
      <c r="AA14" s="394"/>
      <c r="AB14" s="388"/>
      <c r="AC14" s="1105"/>
      <c r="AD14" s="612"/>
    </row>
    <row r="15" spans="1:30">
      <c r="A15" s="1823" t="s">
        <v>561</v>
      </c>
      <c r="B15" s="1861"/>
      <c r="C15" s="1825"/>
      <c r="D15" s="395">
        <v>2168500</v>
      </c>
      <c r="E15" s="396">
        <v>1406424</v>
      </c>
      <c r="F15" s="397">
        <v>1261896</v>
      </c>
      <c r="G15" s="516">
        <v>-0.10276275148888248</v>
      </c>
      <c r="H15" s="517">
        <v>-0.41807885635231723</v>
      </c>
      <c r="K15" s="409"/>
      <c r="L15" s="1845"/>
      <c r="M15" s="1862"/>
      <c r="N15" s="1826"/>
      <c r="O15" s="390"/>
      <c r="P15" s="391"/>
      <c r="Q15" s="392"/>
      <c r="R15" s="387"/>
      <c r="S15" s="388"/>
      <c r="T15" s="383"/>
      <c r="U15" s="524"/>
      <c r="V15" s="1245"/>
      <c r="Y15" s="405" t="s">
        <v>562</v>
      </c>
      <c r="Z15" s="387"/>
      <c r="AA15" s="394"/>
      <c r="AB15" s="388"/>
      <c r="AC15" s="1105"/>
      <c r="AD15" s="612"/>
    </row>
    <row r="16" spans="1:30" ht="15" customHeight="1">
      <c r="A16" s="1823" t="s">
        <v>134</v>
      </c>
      <c r="B16" s="1861"/>
      <c r="C16" s="1825"/>
      <c r="D16" s="395">
        <v>29604474</v>
      </c>
      <c r="E16" s="396">
        <v>18191125</v>
      </c>
      <c r="F16" s="397">
        <v>19367305</v>
      </c>
      <c r="G16" s="516">
        <v>6.465680379855554E-2</v>
      </c>
      <c r="H16" s="517">
        <v>-0.34579803714803381</v>
      </c>
      <c r="K16" s="409"/>
      <c r="L16" s="1836" t="s">
        <v>479</v>
      </c>
      <c r="M16" s="1872"/>
      <c r="N16" s="1838"/>
      <c r="O16" s="395">
        <v>1270571</v>
      </c>
      <c r="P16" s="396">
        <v>1943011</v>
      </c>
      <c r="Q16" s="397">
        <v>2037913</v>
      </c>
      <c r="R16" s="398">
        <v>4.884274973224547E-2</v>
      </c>
      <c r="S16" s="399">
        <v>0.60393476633733967</v>
      </c>
      <c r="T16" s="646">
        <v>2043844</v>
      </c>
      <c r="U16" s="640">
        <v>6910447</v>
      </c>
      <c r="V16" s="1248">
        <v>2.3811029608913401</v>
      </c>
      <c r="Y16" s="389" t="s">
        <v>227</v>
      </c>
      <c r="Z16" s="511">
        <v>3.0345114080545021E-2</v>
      </c>
      <c r="AA16" s="424">
        <v>3.7089542930363158E-2</v>
      </c>
      <c r="AB16" s="512">
        <v>3.6819738803701076E-2</v>
      </c>
      <c r="AC16" s="1105">
        <v>3.0345114080545021E-2</v>
      </c>
      <c r="AD16" s="612">
        <v>3.6819738803701076E-2</v>
      </c>
    </row>
    <row r="17" spans="1:30">
      <c r="A17" s="1823" t="s">
        <v>135</v>
      </c>
      <c r="B17" s="1861"/>
      <c r="C17" s="1825"/>
      <c r="D17" s="395">
        <v>4933333</v>
      </c>
      <c r="E17" s="396">
        <v>7597755</v>
      </c>
      <c r="F17" s="397">
        <v>7677804</v>
      </c>
      <c r="G17" s="516">
        <v>1.0535875400035977E-2</v>
      </c>
      <c r="H17" s="517">
        <v>0.55631172677781948</v>
      </c>
      <c r="K17" s="409"/>
      <c r="L17" s="1845"/>
      <c r="M17" s="1862"/>
      <c r="N17" s="1826"/>
      <c r="O17" s="390"/>
      <c r="P17" s="391"/>
      <c r="Q17" s="392"/>
      <c r="R17" s="387"/>
      <c r="S17" s="388"/>
      <c r="T17" s="393"/>
      <c r="U17" s="409"/>
      <c r="V17" s="1244"/>
      <c r="Y17" s="389" t="s">
        <v>563</v>
      </c>
      <c r="Z17" s="511">
        <v>3.9854085648845884E-2</v>
      </c>
      <c r="AA17" s="424">
        <v>5.1117601001910817E-2</v>
      </c>
      <c r="AB17" s="512">
        <v>5.0265896590711123E-2</v>
      </c>
      <c r="AC17" s="1105">
        <v>3.9854085648845884E-2</v>
      </c>
      <c r="AD17" s="612">
        <v>5.0265896590711123E-2</v>
      </c>
    </row>
    <row r="18" spans="1:30">
      <c r="A18" s="1820"/>
      <c r="B18" s="1866"/>
      <c r="C18" s="1822"/>
      <c r="D18" s="390"/>
      <c r="E18" s="391"/>
      <c r="F18" s="392"/>
      <c r="G18" s="513"/>
      <c r="H18" s="514"/>
      <c r="K18" s="409"/>
      <c r="L18" s="1823" t="s">
        <v>480</v>
      </c>
      <c r="M18" s="1861"/>
      <c r="N18" s="1825"/>
      <c r="O18" s="390"/>
      <c r="P18" s="391"/>
      <c r="Q18" s="392"/>
      <c r="R18" s="387"/>
      <c r="S18" s="388"/>
      <c r="T18" s="393"/>
      <c r="U18" s="409"/>
      <c r="V18" s="1247"/>
      <c r="Y18" s="389" t="s">
        <v>564</v>
      </c>
      <c r="Z18" s="387">
        <v>2.1474253413884226</v>
      </c>
      <c r="AA18" s="394">
        <v>1.9612775101346032</v>
      </c>
      <c r="AB18" s="388">
        <v>1.8258962287156382</v>
      </c>
      <c r="AC18" s="1198">
        <v>2.1474253413884226</v>
      </c>
      <c r="AD18" s="1252">
        <v>1.8258962287156382</v>
      </c>
    </row>
    <row r="19" spans="1:30">
      <c r="A19" s="1823" t="s">
        <v>49</v>
      </c>
      <c r="B19" s="1861"/>
      <c r="C19" s="1825"/>
      <c r="D19" s="395">
        <v>125716877</v>
      </c>
      <c r="E19" s="396">
        <v>133369027</v>
      </c>
      <c r="F19" s="397">
        <v>134734202</v>
      </c>
      <c r="G19" s="516">
        <v>1.0236072277860941E-2</v>
      </c>
      <c r="H19" s="517">
        <v>7.1727243113110406E-2</v>
      </c>
      <c r="K19" s="409"/>
      <c r="L19" s="406"/>
      <c r="M19" s="407" t="s">
        <v>481</v>
      </c>
      <c r="N19" s="408"/>
      <c r="O19" s="384">
        <v>694348</v>
      </c>
      <c r="P19" s="385">
        <v>688357</v>
      </c>
      <c r="Q19" s="386">
        <v>749416</v>
      </c>
      <c r="R19" s="387">
        <v>8.8702519186991638E-2</v>
      </c>
      <c r="S19" s="388">
        <v>7.9308934424812919E-2</v>
      </c>
      <c r="T19" s="644">
        <v>2248910</v>
      </c>
      <c r="U19" s="639">
        <v>2718531</v>
      </c>
      <c r="V19" s="1247">
        <v>0.20882160691179283</v>
      </c>
      <c r="Y19" s="389" t="s">
        <v>565</v>
      </c>
      <c r="Z19" s="387">
        <v>1.6350611462534475</v>
      </c>
      <c r="AA19" s="394">
        <v>1.4230496929574989</v>
      </c>
      <c r="AB19" s="388">
        <v>1.3374678814820187</v>
      </c>
      <c r="AC19" s="1198">
        <v>1.6350611462534475</v>
      </c>
      <c r="AD19" s="1252">
        <v>1.3374678814820187</v>
      </c>
    </row>
    <row r="20" spans="1:30" ht="16.5">
      <c r="A20" s="406"/>
      <c r="B20" s="1821" t="s">
        <v>482</v>
      </c>
      <c r="C20" s="1822"/>
      <c r="D20" s="384">
        <v>121179978</v>
      </c>
      <c r="E20" s="385">
        <v>128090680</v>
      </c>
      <c r="F20" s="386">
        <v>129311792</v>
      </c>
      <c r="G20" s="513">
        <v>9.5331838350767306E-3</v>
      </c>
      <c r="H20" s="514">
        <v>6.7105260573656844E-2</v>
      </c>
      <c r="K20" s="409"/>
      <c r="L20" s="406"/>
      <c r="M20" s="407" t="s">
        <v>566</v>
      </c>
      <c r="N20" s="408"/>
      <c r="O20" s="384">
        <v>180363</v>
      </c>
      <c r="P20" s="385">
        <v>234313</v>
      </c>
      <c r="Q20" s="386">
        <v>239930</v>
      </c>
      <c r="R20" s="387">
        <v>2.397220811478663E-2</v>
      </c>
      <c r="S20" s="388">
        <v>0.33026174991544827</v>
      </c>
      <c r="T20" s="644">
        <v>654537</v>
      </c>
      <c r="U20" s="639">
        <v>888261</v>
      </c>
      <c r="V20" s="1247">
        <v>0.35708294565471471</v>
      </c>
      <c r="Y20" s="389" t="s">
        <v>567</v>
      </c>
      <c r="Z20" s="511">
        <v>7.939838343325617E-2</v>
      </c>
      <c r="AA20" s="424">
        <v>1.6777070586822825E-2</v>
      </c>
      <c r="AB20" s="512">
        <v>1.2443221476752133E-2</v>
      </c>
      <c r="AC20" s="1105">
        <v>5.2648409032470665E-2</v>
      </c>
      <c r="AD20" s="612">
        <v>1.0865651237999459E-2</v>
      </c>
    </row>
    <row r="21" spans="1:30">
      <c r="A21" s="406"/>
      <c r="B21" s="1812" t="s">
        <v>484</v>
      </c>
      <c r="C21" s="1826"/>
      <c r="D21" s="384">
        <v>4536899</v>
      </c>
      <c r="E21" s="385">
        <v>5278347</v>
      </c>
      <c r="F21" s="386">
        <v>5422410</v>
      </c>
      <c r="G21" s="513">
        <v>2.7293203724575221E-2</v>
      </c>
      <c r="H21" s="514">
        <v>0.19517979130679342</v>
      </c>
      <c r="I21" s="506"/>
      <c r="K21" s="409"/>
      <c r="L21" s="406"/>
      <c r="M21" s="407" t="s">
        <v>247</v>
      </c>
      <c r="N21" s="408"/>
      <c r="O21" s="384">
        <v>11194</v>
      </c>
      <c r="P21" s="385">
        <v>-30017</v>
      </c>
      <c r="Q21" s="386">
        <v>-7511</v>
      </c>
      <c r="R21" s="387">
        <v>-0.74977512742779096</v>
      </c>
      <c r="S21" s="388" t="s">
        <v>41</v>
      </c>
      <c r="T21" s="644">
        <v>125383</v>
      </c>
      <c r="U21" s="639">
        <v>-125890</v>
      </c>
      <c r="V21" s="1247">
        <v>-2.0040436103778023</v>
      </c>
      <c r="Y21" s="403"/>
      <c r="Z21" s="387"/>
      <c r="AA21" s="394"/>
      <c r="AB21" s="388"/>
      <c r="AC21" s="1198"/>
      <c r="AD21" s="1252"/>
    </row>
    <row r="22" spans="1:30">
      <c r="A22" s="406"/>
      <c r="B22" s="1821" t="s">
        <v>568</v>
      </c>
      <c r="C22" s="1822"/>
      <c r="D22" s="384">
        <v>-9266046</v>
      </c>
      <c r="E22" s="385">
        <v>-8474947</v>
      </c>
      <c r="F22" s="386">
        <v>-7937985</v>
      </c>
      <c r="G22" s="513">
        <v>-6.3358744308371517E-2</v>
      </c>
      <c r="H22" s="514">
        <v>-0.14332553496928468</v>
      </c>
      <c r="K22" s="409"/>
      <c r="L22" s="406"/>
      <c r="M22" s="409" t="s">
        <v>249</v>
      </c>
      <c r="N22" s="410"/>
      <c r="O22" s="384">
        <v>5538</v>
      </c>
      <c r="P22" s="385">
        <v>462</v>
      </c>
      <c r="Q22" s="386">
        <v>27477</v>
      </c>
      <c r="R22" s="387">
        <v>58.474025974025977</v>
      </c>
      <c r="S22" s="388">
        <v>3.9615384615384617</v>
      </c>
      <c r="T22" s="644">
        <v>52451</v>
      </c>
      <c r="U22" s="639">
        <v>72103</v>
      </c>
      <c r="V22" s="1247">
        <v>0.37467350479495148</v>
      </c>
      <c r="Y22" s="411" t="s">
        <v>67</v>
      </c>
      <c r="Z22" s="387"/>
      <c r="AA22" s="394"/>
      <c r="AB22" s="388"/>
      <c r="AC22" s="1198"/>
      <c r="AD22" s="1252"/>
    </row>
    <row r="23" spans="1:30" ht="16.5">
      <c r="A23" s="1823" t="s">
        <v>487</v>
      </c>
      <c r="B23" s="1861"/>
      <c r="C23" s="1825"/>
      <c r="D23" s="395">
        <v>116450831</v>
      </c>
      <c r="E23" s="396">
        <v>124894080</v>
      </c>
      <c r="F23" s="397">
        <v>126796217</v>
      </c>
      <c r="G23" s="516">
        <v>1.52300012938964E-2</v>
      </c>
      <c r="H23" s="517">
        <v>8.8839091238430035E-2</v>
      </c>
      <c r="K23" s="409"/>
      <c r="L23" s="406"/>
      <c r="M23" s="409" t="s">
        <v>569</v>
      </c>
      <c r="N23" s="412"/>
      <c r="O23" s="384">
        <v>3996</v>
      </c>
      <c r="P23" s="385">
        <v>11037</v>
      </c>
      <c r="Q23" s="386">
        <v>-4593</v>
      </c>
      <c r="R23" s="387" t="s">
        <v>41</v>
      </c>
      <c r="S23" s="388" t="s">
        <v>41</v>
      </c>
      <c r="T23" s="644">
        <v>-5031</v>
      </c>
      <c r="U23" s="639">
        <v>60439</v>
      </c>
      <c r="V23" s="1247" t="s">
        <v>41</v>
      </c>
      <c r="Y23" s="404" t="s">
        <v>570</v>
      </c>
      <c r="Z23" s="387">
        <v>0.43548673378597019</v>
      </c>
      <c r="AA23" s="394">
        <v>0.42696085474087075</v>
      </c>
      <c r="AB23" s="388">
        <v>0.46014220606690492</v>
      </c>
      <c r="AC23" s="1198">
        <v>0.44462210031265115</v>
      </c>
      <c r="AD23" s="1252">
        <v>0.44147581291140015</v>
      </c>
    </row>
    <row r="24" spans="1:30">
      <c r="A24" s="1820"/>
      <c r="B24" s="1866"/>
      <c r="C24" s="1822"/>
      <c r="D24" s="400"/>
      <c r="E24" s="401"/>
      <c r="F24" s="402"/>
      <c r="G24" s="516"/>
      <c r="H24" s="517"/>
      <c r="K24" s="409"/>
      <c r="L24" s="406"/>
      <c r="M24" s="407" t="s">
        <v>571</v>
      </c>
      <c r="N24" s="412"/>
      <c r="O24" s="384">
        <v>29187</v>
      </c>
      <c r="P24" s="385">
        <v>31437</v>
      </c>
      <c r="Q24" s="386">
        <v>33562</v>
      </c>
      <c r="R24" s="387">
        <v>6.7595508477271998E-2</v>
      </c>
      <c r="S24" s="388">
        <v>0.14989550142186589</v>
      </c>
      <c r="T24" s="644">
        <v>179816</v>
      </c>
      <c r="U24" s="639">
        <v>165125</v>
      </c>
      <c r="V24" s="1247">
        <v>-8.170018240868443E-2</v>
      </c>
      <c r="Y24" s="404" t="s">
        <v>572</v>
      </c>
      <c r="Z24" s="387">
        <v>0.44960801154284313</v>
      </c>
      <c r="AA24" s="394">
        <v>0.46043459967603662</v>
      </c>
      <c r="AB24" s="388">
        <v>0.47669996921760649</v>
      </c>
      <c r="AC24" s="1198">
        <v>0.46926472940402952</v>
      </c>
      <c r="AD24" s="1252">
        <v>0.45910204952413181</v>
      </c>
    </row>
    <row r="25" spans="1:30" ht="16.5">
      <c r="A25" s="1823" t="s">
        <v>573</v>
      </c>
      <c r="B25" s="1861"/>
      <c r="C25" s="1825"/>
      <c r="D25" s="395">
        <v>1789869</v>
      </c>
      <c r="E25" s="396">
        <v>1634143</v>
      </c>
      <c r="F25" s="397">
        <v>1628645</v>
      </c>
      <c r="G25" s="516">
        <v>-3.3644546407505249E-3</v>
      </c>
      <c r="H25" s="517">
        <v>-9.0075865887391804E-2</v>
      </c>
      <c r="K25" s="409"/>
      <c r="L25" s="406"/>
      <c r="M25" s="837" t="s">
        <v>39</v>
      </c>
      <c r="N25" s="408"/>
      <c r="O25" s="395">
        <v>924626</v>
      </c>
      <c r="P25" s="396">
        <v>935589</v>
      </c>
      <c r="Q25" s="397">
        <v>1038281</v>
      </c>
      <c r="R25" s="398">
        <v>0.10976187193308173</v>
      </c>
      <c r="S25" s="399">
        <v>0.12291996980400724</v>
      </c>
      <c r="T25" s="646">
        <v>3256066</v>
      </c>
      <c r="U25" s="640">
        <v>3778569</v>
      </c>
      <c r="V25" s="1248">
        <v>0.16047064156561938</v>
      </c>
      <c r="Y25" s="413" t="s">
        <v>574</v>
      </c>
      <c r="Z25" s="387">
        <v>2.4634774567597297E-2</v>
      </c>
      <c r="AA25" s="394">
        <v>2.5372192180598451E-2</v>
      </c>
      <c r="AB25" s="388">
        <v>2.7687844316952676E-2</v>
      </c>
      <c r="AC25" s="1198">
        <v>2.676675917198601E-2</v>
      </c>
      <c r="AD25" s="1252">
        <v>2.5651197113253456E-2</v>
      </c>
    </row>
    <row r="26" spans="1:30">
      <c r="A26" s="1823" t="s">
        <v>493</v>
      </c>
      <c r="B26" s="1861"/>
      <c r="C26" s="1825"/>
      <c r="D26" s="395">
        <v>455343</v>
      </c>
      <c r="E26" s="396">
        <v>776863</v>
      </c>
      <c r="F26" s="397">
        <v>532404</v>
      </c>
      <c r="G26" s="516">
        <v>-0.31467453077312213</v>
      </c>
      <c r="H26" s="517">
        <v>0.16923725631007835</v>
      </c>
      <c r="K26" s="409"/>
      <c r="L26" s="393"/>
      <c r="N26" s="835"/>
      <c r="O26" s="390"/>
      <c r="P26" s="391"/>
      <c r="Q26" s="392"/>
      <c r="R26" s="387"/>
      <c r="S26" s="388"/>
      <c r="T26" s="393"/>
      <c r="U26" s="409"/>
      <c r="V26" s="1244"/>
      <c r="Y26" s="389"/>
      <c r="Z26" s="390"/>
      <c r="AA26" s="391"/>
      <c r="AB26" s="392"/>
      <c r="AC26" s="428"/>
      <c r="AD26" s="429"/>
    </row>
    <row r="27" spans="1:30" ht="16">
      <c r="A27" s="1823" t="s">
        <v>575</v>
      </c>
      <c r="B27" s="1861"/>
      <c r="C27" s="1825"/>
      <c r="D27" s="395">
        <v>5882200</v>
      </c>
      <c r="E27" s="396">
        <v>7497739</v>
      </c>
      <c r="F27" s="397">
        <v>6321863</v>
      </c>
      <c r="G27" s="516">
        <v>-0.1568307459088667</v>
      </c>
      <c r="H27" s="517">
        <v>7.4744653360987456E-2</v>
      </c>
      <c r="K27" s="409"/>
      <c r="L27" s="1823" t="s">
        <v>497</v>
      </c>
      <c r="M27" s="1861"/>
      <c r="N27" s="1825"/>
      <c r="O27" s="400"/>
      <c r="P27" s="401"/>
      <c r="Q27" s="402"/>
      <c r="R27" s="398"/>
      <c r="S27" s="399"/>
      <c r="T27" s="393"/>
      <c r="U27" s="409"/>
      <c r="V27" s="1247"/>
      <c r="Y27" s="404"/>
      <c r="Z27" s="390"/>
      <c r="AA27" s="391"/>
      <c r="AB27" s="392"/>
      <c r="AC27" s="428"/>
      <c r="AD27" s="429"/>
    </row>
    <row r="28" spans="1:30">
      <c r="A28" s="1820"/>
      <c r="B28" s="1866"/>
      <c r="C28" s="1822"/>
      <c r="D28" s="390"/>
      <c r="E28" s="391"/>
      <c r="F28" s="392"/>
      <c r="G28" s="513"/>
      <c r="H28" s="514"/>
      <c r="K28" s="409"/>
      <c r="L28" s="406"/>
      <c r="M28" s="407" t="s">
        <v>499</v>
      </c>
      <c r="O28" s="1407">
        <v>-534217</v>
      </c>
      <c r="P28" s="1408">
        <v>-629810</v>
      </c>
      <c r="Q28" s="1409">
        <v>-715877</v>
      </c>
      <c r="R28" s="1386">
        <v>0.13665549927755991</v>
      </c>
      <c r="S28" s="1410">
        <v>0.34004908117862215</v>
      </c>
      <c r="T28" s="644">
        <v>-2350479</v>
      </c>
      <c r="U28" s="639">
        <v>-2581498</v>
      </c>
      <c r="V28" s="1247">
        <v>9.82859238478625E-2</v>
      </c>
      <c r="Y28" s="411" t="s">
        <v>83</v>
      </c>
      <c r="Z28" s="390"/>
      <c r="AA28" s="391"/>
      <c r="AB28" s="392"/>
      <c r="AC28" s="428"/>
      <c r="AD28" s="429"/>
    </row>
    <row r="29" spans="1:30" ht="14.5" thickBot="1">
      <c r="A29" s="1814" t="s">
        <v>498</v>
      </c>
      <c r="B29" s="1876"/>
      <c r="C29" s="1816"/>
      <c r="D29" s="395">
        <v>195702525</v>
      </c>
      <c r="E29" s="396">
        <v>202966536</v>
      </c>
      <c r="F29" s="397">
        <v>199307836</v>
      </c>
      <c r="G29" s="516">
        <v>-1.8026124267105814E-2</v>
      </c>
      <c r="H29" s="517">
        <v>1.8422404105414625E-2</v>
      </c>
      <c r="K29" s="409"/>
      <c r="L29" s="406"/>
      <c r="M29" s="407" t="s">
        <v>576</v>
      </c>
      <c r="N29" s="408"/>
      <c r="O29" s="384">
        <v>-578252</v>
      </c>
      <c r="P29" s="385">
        <v>-634281</v>
      </c>
      <c r="Q29" s="386">
        <v>-694702</v>
      </c>
      <c r="R29" s="387">
        <v>9.525904133972167E-2</v>
      </c>
      <c r="S29" s="388">
        <v>0.20138278812697577</v>
      </c>
      <c r="T29" s="644">
        <v>-1819557</v>
      </c>
      <c r="U29" s="639">
        <v>-2279368</v>
      </c>
      <c r="V29" s="1247">
        <v>0.25270491663630212</v>
      </c>
      <c r="Y29" s="418" t="s">
        <v>577</v>
      </c>
      <c r="Z29" s="419">
        <v>11317.386716999999</v>
      </c>
      <c r="AA29" s="420">
        <v>11317.386716999999</v>
      </c>
      <c r="AB29" s="421">
        <v>11317.386716999999</v>
      </c>
      <c r="AC29" s="1106">
        <v>11317.386716999999</v>
      </c>
      <c r="AD29" s="816">
        <v>11317.386716999999</v>
      </c>
    </row>
    <row r="30" spans="1:30">
      <c r="A30" s="1820"/>
      <c r="B30" s="1866"/>
      <c r="C30" s="1822"/>
      <c r="D30" s="390"/>
      <c r="E30" s="391"/>
      <c r="F30" s="392"/>
      <c r="G30" s="513"/>
      <c r="H30" s="514"/>
      <c r="K30" s="409"/>
      <c r="L30" s="406"/>
      <c r="M30" s="407" t="s">
        <v>578</v>
      </c>
      <c r="N30" s="408"/>
      <c r="O30" s="384">
        <v>-126974</v>
      </c>
      <c r="P30" s="385">
        <v>-131420</v>
      </c>
      <c r="Q30" s="386">
        <v>-137757</v>
      </c>
      <c r="R30" s="387">
        <v>4.8219449094506164E-2</v>
      </c>
      <c r="S30" s="388">
        <v>8.492289760108368E-2</v>
      </c>
      <c r="T30" s="644">
        <v>-518149</v>
      </c>
      <c r="U30" s="639">
        <v>-522347</v>
      </c>
      <c r="V30" s="1247">
        <v>8.1019166301585059E-3</v>
      </c>
      <c r="Y30" s="422"/>
      <c r="Z30" s="377"/>
      <c r="AA30" s="423"/>
      <c r="AB30" s="377"/>
    </row>
    <row r="31" spans="1:30" ht="14.5" customHeight="1">
      <c r="A31" s="1817" t="s">
        <v>579</v>
      </c>
      <c r="B31" s="1881"/>
      <c r="C31" s="1819"/>
      <c r="D31" s="390"/>
      <c r="E31" s="391"/>
      <c r="F31" s="392"/>
      <c r="G31" s="513"/>
      <c r="H31" s="514"/>
      <c r="K31" s="409"/>
      <c r="L31" s="406"/>
      <c r="M31" s="407" t="s">
        <v>580</v>
      </c>
      <c r="N31" s="408"/>
      <c r="O31" s="384">
        <v>-135309</v>
      </c>
      <c r="P31" s="385">
        <v>-50893</v>
      </c>
      <c r="Q31" s="386">
        <v>-65712</v>
      </c>
      <c r="R31" s="387">
        <v>0.29117953353113396</v>
      </c>
      <c r="S31" s="388">
        <v>-0.51435602953240356</v>
      </c>
      <c r="T31" s="644">
        <v>-450721</v>
      </c>
      <c r="U31" s="639">
        <v>-224875</v>
      </c>
      <c r="V31" s="1247">
        <v>-0.50107716303433836</v>
      </c>
      <c r="Y31" s="1778" t="s">
        <v>581</v>
      </c>
      <c r="Z31" s="1778"/>
      <c r="AA31" s="1778"/>
      <c r="AB31" s="1778"/>
    </row>
    <row r="32" spans="1:30">
      <c r="A32" s="1839" t="s">
        <v>50</v>
      </c>
      <c r="B32" s="1860"/>
      <c r="C32" s="1841"/>
      <c r="D32" s="390"/>
      <c r="E32" s="391"/>
      <c r="F32" s="392"/>
      <c r="G32" s="394"/>
      <c r="H32" s="388"/>
      <c r="K32" s="409"/>
      <c r="L32" s="406"/>
      <c r="M32" s="426" t="s">
        <v>497</v>
      </c>
      <c r="N32" s="408"/>
      <c r="O32" s="395">
        <v>-1374752</v>
      </c>
      <c r="P32" s="396">
        <v>-1446404</v>
      </c>
      <c r="Q32" s="397">
        <v>-1614048</v>
      </c>
      <c r="R32" s="398">
        <v>0.1159039936283362</v>
      </c>
      <c r="S32" s="399">
        <v>0.1740648495146761</v>
      </c>
      <c r="T32" s="646">
        <v>-5138906</v>
      </c>
      <c r="U32" s="640">
        <v>-5608088</v>
      </c>
      <c r="V32" s="1248">
        <v>9.1299977076833086E-2</v>
      </c>
      <c r="Y32" s="1778"/>
      <c r="Z32" s="1778"/>
      <c r="AA32" s="1778"/>
      <c r="AB32" s="1778"/>
    </row>
    <row r="33" spans="1:28" ht="16.5">
      <c r="A33" s="406"/>
      <c r="B33" s="1821" t="s">
        <v>582</v>
      </c>
      <c r="C33" s="1822"/>
      <c r="D33" s="384">
        <v>43740097</v>
      </c>
      <c r="E33" s="385">
        <v>47262689</v>
      </c>
      <c r="F33" s="386">
        <v>44598038</v>
      </c>
      <c r="G33" s="513">
        <v>-5.6379589405080144E-2</v>
      </c>
      <c r="H33" s="514">
        <v>1.9614519830625898E-2</v>
      </c>
      <c r="K33" s="409"/>
      <c r="L33" s="425"/>
      <c r="N33" s="426"/>
      <c r="O33" s="395"/>
      <c r="P33" s="396"/>
      <c r="Q33" s="397"/>
      <c r="R33" s="398"/>
      <c r="S33" s="399"/>
      <c r="T33" s="383"/>
      <c r="U33" s="524"/>
      <c r="V33" s="1244"/>
      <c r="Y33" s="1859" t="s">
        <v>583</v>
      </c>
      <c r="Z33" s="1859"/>
      <c r="AA33" s="1859"/>
      <c r="AB33" s="1859"/>
    </row>
    <row r="34" spans="1:28" ht="16.5">
      <c r="A34" s="406"/>
      <c r="B34" s="1821" t="s">
        <v>584</v>
      </c>
      <c r="C34" s="1822"/>
      <c r="D34" s="384">
        <v>83231861</v>
      </c>
      <c r="E34" s="385">
        <v>86404649</v>
      </c>
      <c r="F34" s="386">
        <v>87552576</v>
      </c>
      <c r="G34" s="513">
        <v>1.3285477266391066E-2</v>
      </c>
      <c r="H34" s="514">
        <v>5.1911791327121648E-2</v>
      </c>
      <c r="K34" s="409"/>
      <c r="L34" s="1823" t="s">
        <v>43</v>
      </c>
      <c r="M34" s="1861"/>
      <c r="N34" s="1825"/>
      <c r="O34" s="395">
        <v>820445</v>
      </c>
      <c r="P34" s="396">
        <v>1432196</v>
      </c>
      <c r="Q34" s="397">
        <v>1462146</v>
      </c>
      <c r="R34" s="398">
        <v>2.0911942220198911E-2</v>
      </c>
      <c r="S34" s="399">
        <v>0.7821377423227639</v>
      </c>
      <c r="T34" s="646">
        <v>161004</v>
      </c>
      <c r="U34" s="640">
        <v>5080928</v>
      </c>
      <c r="V34" s="1248">
        <v>30.557774962112742</v>
      </c>
      <c r="Y34" s="1859" t="s">
        <v>585</v>
      </c>
      <c r="Z34" s="1859"/>
      <c r="AA34" s="1859"/>
      <c r="AB34" s="1859"/>
    </row>
    <row r="35" spans="1:28" ht="30.75" customHeight="1">
      <c r="A35" s="406"/>
      <c r="B35" s="1824" t="s">
        <v>502</v>
      </c>
      <c r="C35" s="1825"/>
      <c r="D35" s="395">
        <v>126971958</v>
      </c>
      <c r="E35" s="396">
        <v>133667338</v>
      </c>
      <c r="F35" s="397">
        <v>132150614</v>
      </c>
      <c r="G35" s="516">
        <v>-1.1347005354441886E-2</v>
      </c>
      <c r="H35" s="517">
        <v>4.0785824536154758E-2</v>
      </c>
      <c r="K35" s="409"/>
      <c r="L35" s="414"/>
      <c r="N35" s="410"/>
      <c r="O35" s="427"/>
      <c r="P35" s="428"/>
      <c r="Q35" s="429"/>
      <c r="R35" s="387"/>
      <c r="S35" s="388"/>
      <c r="T35" s="393"/>
      <c r="U35" s="409"/>
      <c r="V35" s="1244"/>
      <c r="Y35" s="1806" t="s">
        <v>586</v>
      </c>
      <c r="Z35" s="1806"/>
      <c r="AA35" s="1806"/>
      <c r="AB35" s="1806"/>
    </row>
    <row r="36" spans="1:28">
      <c r="A36" s="1845"/>
      <c r="B36" s="1862"/>
      <c r="C36" s="1826"/>
      <c r="D36" s="390"/>
      <c r="E36" s="391"/>
      <c r="F36" s="392"/>
      <c r="G36" s="515"/>
      <c r="H36" s="399"/>
      <c r="K36" s="409"/>
      <c r="L36" s="1873" t="s">
        <v>44</v>
      </c>
      <c r="M36" s="1874"/>
      <c r="N36" s="1875"/>
      <c r="O36" s="384">
        <v>-209212</v>
      </c>
      <c r="P36" s="385">
        <v>-371383</v>
      </c>
      <c r="Q36" s="386">
        <v>-416361</v>
      </c>
      <c r="R36" s="387">
        <v>0.12110947458553568</v>
      </c>
      <c r="S36" s="388">
        <v>0.99013918895665642</v>
      </c>
      <c r="T36" s="644">
        <v>83298</v>
      </c>
      <c r="U36" s="639">
        <v>-1418736</v>
      </c>
      <c r="V36" s="1244" t="s">
        <v>41</v>
      </c>
      <c r="Y36" s="1806"/>
      <c r="Z36" s="1806"/>
      <c r="AA36" s="1806"/>
      <c r="AB36" s="1806"/>
    </row>
    <row r="37" spans="1:28">
      <c r="A37" s="1839" t="s">
        <v>503</v>
      </c>
      <c r="B37" s="1860"/>
      <c r="C37" s="1841"/>
      <c r="D37" s="395">
        <v>26267587</v>
      </c>
      <c r="E37" s="396">
        <v>21308690</v>
      </c>
      <c r="F37" s="397">
        <v>20250739</v>
      </c>
      <c r="G37" s="515">
        <v>-4.9648805252692663E-2</v>
      </c>
      <c r="H37" s="399">
        <v>-0.22905979144563227</v>
      </c>
      <c r="K37" s="409"/>
      <c r="L37" s="414"/>
      <c r="N37" s="410"/>
      <c r="O37" s="390"/>
      <c r="P37" s="391"/>
      <c r="Q37" s="392"/>
      <c r="R37" s="387"/>
      <c r="S37" s="388"/>
      <c r="T37" s="393"/>
      <c r="U37" s="409"/>
      <c r="V37" s="1244"/>
      <c r="Y37" s="1806"/>
      <c r="Z37" s="1806"/>
      <c r="AA37" s="1806"/>
      <c r="AB37" s="1806"/>
    </row>
    <row r="38" spans="1:28">
      <c r="A38" s="406"/>
      <c r="B38" s="1821" t="s">
        <v>587</v>
      </c>
      <c r="C38" s="1822"/>
      <c r="D38" s="384">
        <v>25734963</v>
      </c>
      <c r="E38" s="385">
        <v>20746109</v>
      </c>
      <c r="F38" s="386">
        <v>19692474</v>
      </c>
      <c r="G38" s="513">
        <v>-5.0787113863134503E-2</v>
      </c>
      <c r="H38" s="514">
        <v>-0.23479687924944748</v>
      </c>
      <c r="K38" s="409"/>
      <c r="L38" s="1839" t="s">
        <v>45</v>
      </c>
      <c r="M38" s="1860"/>
      <c r="N38" s="1841"/>
      <c r="O38" s="395">
        <v>611233</v>
      </c>
      <c r="P38" s="396">
        <v>1060813</v>
      </c>
      <c r="Q38" s="397">
        <v>1045785</v>
      </c>
      <c r="R38" s="398">
        <v>-1.4166493057683117E-2</v>
      </c>
      <c r="S38" s="399">
        <v>0.71094329003833234</v>
      </c>
      <c r="T38" s="646">
        <v>244302</v>
      </c>
      <c r="U38" s="640">
        <v>3662192</v>
      </c>
      <c r="V38" s="1245">
        <v>13.990429877774231</v>
      </c>
      <c r="Y38" s="1859" t="s">
        <v>588</v>
      </c>
      <c r="Z38" s="1859"/>
      <c r="AA38" s="1859"/>
      <c r="AB38" s="1859"/>
    </row>
    <row r="39" spans="1:28" ht="14.15" customHeight="1">
      <c r="A39" s="406"/>
      <c r="B39" s="1821" t="s">
        <v>504</v>
      </c>
      <c r="C39" s="1822"/>
      <c r="D39" s="384">
        <v>532624</v>
      </c>
      <c r="E39" s="385">
        <v>562581</v>
      </c>
      <c r="F39" s="386">
        <v>558265</v>
      </c>
      <c r="G39" s="513">
        <v>-7.6717841519710062E-3</v>
      </c>
      <c r="H39" s="514">
        <v>4.8140902400192198E-2</v>
      </c>
      <c r="K39" s="409"/>
      <c r="L39" s="1845" t="s">
        <v>46</v>
      </c>
      <c r="M39" s="1862"/>
      <c r="N39" s="1826"/>
      <c r="O39" s="384">
        <v>-978</v>
      </c>
      <c r="P39" s="391">
        <v>-3838</v>
      </c>
      <c r="Q39" s="386">
        <v>-5979</v>
      </c>
      <c r="R39" s="387">
        <v>0.55784262636789994</v>
      </c>
      <c r="S39" s="388" t="s">
        <v>41</v>
      </c>
      <c r="T39" s="644">
        <v>19974</v>
      </c>
      <c r="U39" s="639">
        <v>-13139</v>
      </c>
      <c r="V39" s="1244" t="s">
        <v>41</v>
      </c>
      <c r="Y39" s="1806" t="s">
        <v>589</v>
      </c>
      <c r="Z39" s="1806"/>
      <c r="AA39" s="1806"/>
      <c r="AB39" s="1806"/>
    </row>
    <row r="40" spans="1:28" ht="19.5" customHeight="1" thickBot="1">
      <c r="A40" s="1823" t="s">
        <v>590</v>
      </c>
      <c r="B40" s="1861"/>
      <c r="C40" s="1825"/>
      <c r="D40" s="395">
        <v>5843676</v>
      </c>
      <c r="E40" s="396">
        <v>6973909</v>
      </c>
      <c r="F40" s="397">
        <v>6684191</v>
      </c>
      <c r="G40" s="516">
        <v>-4.1543128824881426E-2</v>
      </c>
      <c r="H40" s="517">
        <v>0.14383326522551898</v>
      </c>
      <c r="K40" s="409"/>
      <c r="L40" s="1809" t="s">
        <v>591</v>
      </c>
      <c r="M40" s="1810"/>
      <c r="N40" s="1811"/>
      <c r="O40" s="430">
        <v>610255</v>
      </c>
      <c r="P40" s="431">
        <v>1056975</v>
      </c>
      <c r="Q40" s="432">
        <v>1039806</v>
      </c>
      <c r="R40" s="433">
        <v>-1.6243525154331938E-2</v>
      </c>
      <c r="S40" s="434">
        <v>0.70388771906825831</v>
      </c>
      <c r="T40" s="648">
        <v>264276</v>
      </c>
      <c r="U40" s="643">
        <v>3649053</v>
      </c>
      <c r="V40" s="1246">
        <v>12.807735095127821</v>
      </c>
      <c r="Y40" s="1806"/>
      <c r="Z40" s="1806"/>
      <c r="AA40" s="1806"/>
      <c r="AB40" s="1806"/>
    </row>
    <row r="41" spans="1:28" ht="21.75" customHeight="1">
      <c r="A41" s="1823" t="s">
        <v>180</v>
      </c>
      <c r="B41" s="1861"/>
      <c r="C41" s="1825"/>
      <c r="D41" s="395">
        <v>13811673</v>
      </c>
      <c r="E41" s="396">
        <v>14838736</v>
      </c>
      <c r="F41" s="397">
        <v>14482984</v>
      </c>
      <c r="G41" s="516">
        <v>-2.3974548775583027E-2</v>
      </c>
      <c r="H41" s="517">
        <v>4.8604611476104287E-2</v>
      </c>
      <c r="K41" s="1812"/>
      <c r="L41" s="1812"/>
      <c r="M41" s="1812"/>
      <c r="N41" s="1812"/>
      <c r="Y41" s="1806"/>
      <c r="Z41" s="1806"/>
      <c r="AA41" s="1806"/>
      <c r="AB41" s="1806"/>
    </row>
    <row r="42" spans="1:28" ht="54.75" customHeight="1">
      <c r="A42" s="1823" t="s">
        <v>506</v>
      </c>
      <c r="B42" s="1861"/>
      <c r="C42" s="1825"/>
      <c r="D42" s="395">
        <v>455343</v>
      </c>
      <c r="E42" s="396">
        <v>776863</v>
      </c>
      <c r="F42" s="397">
        <v>532404</v>
      </c>
      <c r="G42" s="516">
        <v>-0.31467453077312213</v>
      </c>
      <c r="H42" s="517">
        <v>0.16923725631007835</v>
      </c>
      <c r="K42" s="409"/>
      <c r="L42" s="1411"/>
      <c r="M42" s="1411"/>
      <c r="N42" s="1411"/>
      <c r="O42" s="1411"/>
      <c r="P42" s="1411"/>
      <c r="Q42" s="1411"/>
      <c r="R42" s="1411"/>
      <c r="S42" s="1411"/>
      <c r="Y42" s="1806"/>
      <c r="Z42" s="1806"/>
      <c r="AA42" s="1806"/>
      <c r="AB42" s="1806"/>
    </row>
    <row r="43" spans="1:28" ht="43.5" customHeight="1">
      <c r="A43" s="1823" t="s">
        <v>510</v>
      </c>
      <c r="B43" s="1861"/>
      <c r="C43" s="1825"/>
      <c r="D43" s="395">
        <v>205898</v>
      </c>
      <c r="E43" s="396">
        <v>484531</v>
      </c>
      <c r="F43" s="397">
        <v>0</v>
      </c>
      <c r="G43" s="516">
        <v>-1</v>
      </c>
      <c r="H43" s="517">
        <v>-1</v>
      </c>
      <c r="K43" s="409"/>
      <c r="L43" s="1806"/>
      <c r="M43" s="1806"/>
      <c r="N43" s="1806"/>
      <c r="O43" s="1806"/>
      <c r="P43" s="1806"/>
      <c r="Q43" s="1806"/>
      <c r="R43" s="1806"/>
      <c r="S43" s="1806"/>
      <c r="Y43" s="1806"/>
      <c r="Z43" s="1806"/>
      <c r="AA43" s="1806"/>
      <c r="AB43" s="1806"/>
    </row>
    <row r="44" spans="1:28" ht="33" customHeight="1">
      <c r="A44" s="1823" t="s">
        <v>592</v>
      </c>
      <c r="B44" s="1861"/>
      <c r="C44" s="1825"/>
      <c r="D44" s="395">
        <v>3811752</v>
      </c>
      <c r="E44" s="396">
        <v>5287243</v>
      </c>
      <c r="F44" s="397">
        <v>4444071</v>
      </c>
      <c r="G44" s="516">
        <v>-0.15947290487688948</v>
      </c>
      <c r="H44" s="517">
        <v>0.16588671036310854</v>
      </c>
      <c r="Y44" s="523"/>
      <c r="Z44" s="391"/>
      <c r="AA44" s="391"/>
      <c r="AB44" s="391"/>
    </row>
    <row r="45" spans="1:28">
      <c r="A45" s="1814" t="s">
        <v>512</v>
      </c>
      <c r="B45" s="1876"/>
      <c r="C45" s="1816"/>
      <c r="D45" s="395">
        <v>177367887</v>
      </c>
      <c r="E45" s="396">
        <v>183337310</v>
      </c>
      <c r="F45" s="397">
        <v>178545003</v>
      </c>
      <c r="G45" s="516">
        <v>-2.6139289378686703E-2</v>
      </c>
      <c r="H45" s="517">
        <v>6.6365790330467078E-3</v>
      </c>
    </row>
    <row r="46" spans="1:28">
      <c r="A46" s="1845"/>
      <c r="B46" s="1862"/>
      <c r="C46" s="1826"/>
      <c r="D46" s="390"/>
      <c r="E46" s="391"/>
      <c r="F46" s="392"/>
      <c r="G46" s="394"/>
      <c r="H46" s="388"/>
    </row>
    <row r="47" spans="1:28">
      <c r="A47" s="1823" t="s">
        <v>51</v>
      </c>
      <c r="B47" s="1861"/>
      <c r="C47" s="1825"/>
      <c r="D47" s="395">
        <v>18217739</v>
      </c>
      <c r="E47" s="396">
        <v>19505851</v>
      </c>
      <c r="F47" s="397">
        <v>20633464</v>
      </c>
      <c r="G47" s="516">
        <v>5.7808962039133771E-2</v>
      </c>
      <c r="H47" s="517">
        <v>0.13260289874610676</v>
      </c>
    </row>
    <row r="48" spans="1:28">
      <c r="A48" s="531" t="s">
        <v>513</v>
      </c>
      <c r="B48" s="407"/>
      <c r="C48" s="408"/>
      <c r="D48" s="384">
        <v>10774006</v>
      </c>
      <c r="E48" s="385">
        <v>11024006</v>
      </c>
      <c r="F48" s="386">
        <v>11024006</v>
      </c>
      <c r="G48" s="394">
        <v>0</v>
      </c>
      <c r="H48" s="388">
        <v>2.3203996730649656E-2</v>
      </c>
    </row>
    <row r="49" spans="1:8">
      <c r="A49" s="406" t="s">
        <v>516</v>
      </c>
      <c r="B49" s="407"/>
      <c r="C49" s="408"/>
      <c r="D49" s="384">
        <v>5947808</v>
      </c>
      <c r="E49" s="385">
        <v>6488969</v>
      </c>
      <c r="F49" s="386">
        <v>6488969</v>
      </c>
      <c r="G49" s="394">
        <v>0</v>
      </c>
      <c r="H49" s="388">
        <v>9.0984947732004828E-2</v>
      </c>
    </row>
    <row r="50" spans="1:8">
      <c r="A50" s="531" t="s">
        <v>593</v>
      </c>
      <c r="B50" s="407"/>
      <c r="C50" s="408"/>
      <c r="D50" s="384">
        <v>697475</v>
      </c>
      <c r="E50" s="385">
        <v>-583178</v>
      </c>
      <c r="F50" s="386">
        <v>-495371</v>
      </c>
      <c r="G50" s="394" t="s">
        <v>41</v>
      </c>
      <c r="H50" s="388" t="s">
        <v>41</v>
      </c>
    </row>
    <row r="51" spans="1:8">
      <c r="A51" s="531" t="s">
        <v>389</v>
      </c>
      <c r="B51" s="409"/>
      <c r="C51" s="412"/>
      <c r="D51" s="384">
        <v>798450</v>
      </c>
      <c r="E51" s="385">
        <v>2576054</v>
      </c>
      <c r="F51" s="386">
        <v>3615860</v>
      </c>
      <c r="G51" s="394">
        <v>0.40364293605646462</v>
      </c>
      <c r="H51" s="388">
        <v>3.5285991608741938</v>
      </c>
    </row>
    <row r="52" spans="1:8">
      <c r="A52" s="1820"/>
      <c r="B52" s="1866"/>
      <c r="C52" s="1822"/>
      <c r="D52" s="390"/>
      <c r="E52" s="391"/>
      <c r="F52" s="392"/>
      <c r="G52" s="394"/>
      <c r="H52" s="388"/>
    </row>
    <row r="53" spans="1:8">
      <c r="A53" s="1820" t="s">
        <v>46</v>
      </c>
      <c r="B53" s="1866"/>
      <c r="C53" s="1822"/>
      <c r="D53" s="384">
        <v>116899</v>
      </c>
      <c r="E53" s="385">
        <v>123375</v>
      </c>
      <c r="F53" s="386">
        <v>129369</v>
      </c>
      <c r="G53" s="394">
        <v>4.8583586626139708E-2</v>
      </c>
      <c r="H53" s="388">
        <v>0.10667328206400395</v>
      </c>
    </row>
    <row r="54" spans="1:8">
      <c r="A54" s="1814"/>
      <c r="B54" s="1876"/>
      <c r="C54" s="1816"/>
      <c r="D54" s="400"/>
      <c r="E54" s="401"/>
      <c r="F54" s="402"/>
      <c r="G54" s="515"/>
      <c r="H54" s="399"/>
    </row>
    <row r="55" spans="1:8">
      <c r="A55" s="1814" t="s">
        <v>518</v>
      </c>
      <c r="B55" s="1876"/>
      <c r="C55" s="1816"/>
      <c r="D55" s="395">
        <v>18334638</v>
      </c>
      <c r="E55" s="396">
        <v>19629226</v>
      </c>
      <c r="F55" s="397">
        <v>20762833</v>
      </c>
      <c r="G55" s="515">
        <v>5.7750978056903435E-2</v>
      </c>
      <c r="H55" s="399">
        <v>0.13243757526055333</v>
      </c>
    </row>
    <row r="56" spans="1:8">
      <c r="A56" s="534"/>
      <c r="B56" s="522"/>
      <c r="C56" s="535"/>
      <c r="D56" s="390"/>
      <c r="E56" s="391"/>
      <c r="F56" s="392"/>
      <c r="G56" s="513"/>
      <c r="H56" s="514"/>
    </row>
    <row r="57" spans="1:8">
      <c r="A57" s="1817" t="s">
        <v>519</v>
      </c>
      <c r="B57" s="1881"/>
      <c r="C57" s="1819"/>
      <c r="D57" s="395">
        <v>195702525</v>
      </c>
      <c r="E57" s="396">
        <v>202966536</v>
      </c>
      <c r="F57" s="397">
        <v>199307836</v>
      </c>
      <c r="G57" s="515">
        <v>-1.8026124267105814E-2</v>
      </c>
      <c r="H57" s="399">
        <v>1.8422404105414625E-2</v>
      </c>
    </row>
    <row r="58" spans="1:8">
      <c r="A58" s="1820"/>
      <c r="B58" s="1866"/>
      <c r="C58" s="1822"/>
      <c r="D58" s="390"/>
      <c r="E58" s="391"/>
      <c r="F58" s="392"/>
      <c r="G58" s="394"/>
      <c r="H58" s="388"/>
    </row>
    <row r="59" spans="1:8">
      <c r="A59" s="1820" t="s">
        <v>375</v>
      </c>
      <c r="B59" s="1866"/>
      <c r="C59" s="1822"/>
      <c r="D59" s="384">
        <v>114520519</v>
      </c>
      <c r="E59" s="385">
        <v>139250038</v>
      </c>
      <c r="F59" s="386">
        <v>136495830</v>
      </c>
      <c r="G59" s="394">
        <v>-1.9778867133953715E-2</v>
      </c>
      <c r="H59" s="388">
        <v>0.19188972589270215</v>
      </c>
    </row>
    <row r="60" spans="1:8">
      <c r="A60" s="1820" t="s">
        <v>520</v>
      </c>
      <c r="B60" s="1866"/>
      <c r="C60" s="1822"/>
      <c r="D60" s="384">
        <v>19477129</v>
      </c>
      <c r="E60" s="385">
        <v>20761917</v>
      </c>
      <c r="F60" s="386">
        <v>21203561</v>
      </c>
      <c r="G60" s="394">
        <v>2.1271831498026028E-2</v>
      </c>
      <c r="H60" s="388">
        <v>8.8638936467484442E-2</v>
      </c>
    </row>
    <row r="61" spans="1:8">
      <c r="A61" s="1820" t="s">
        <v>521</v>
      </c>
      <c r="B61" s="1866"/>
      <c r="C61" s="1822"/>
      <c r="D61" s="384">
        <v>70391997</v>
      </c>
      <c r="E61" s="385">
        <v>80631043</v>
      </c>
      <c r="F61" s="386">
        <v>75333998</v>
      </c>
      <c r="G61" s="394">
        <v>-6.5694858988739613E-2</v>
      </c>
      <c r="H61" s="388">
        <v>7.0206858884824586E-2</v>
      </c>
    </row>
    <row r="62" spans="1:8" ht="14.5" thickBot="1">
      <c r="A62" s="1851" t="s">
        <v>522</v>
      </c>
      <c r="B62" s="1852"/>
      <c r="C62" s="1853"/>
      <c r="D62" s="526">
        <v>24651393</v>
      </c>
      <c r="E62" s="527">
        <v>37857078</v>
      </c>
      <c r="F62" s="528">
        <v>39958271</v>
      </c>
      <c r="G62" s="536">
        <v>5.5503306409438125E-2</v>
      </c>
      <c r="H62" s="530">
        <v>0.62093359186639074</v>
      </c>
    </row>
    <row r="63" spans="1:8">
      <c r="A63" s="1813"/>
      <c r="B63" s="1813"/>
      <c r="C63" s="409"/>
      <c r="D63" s="409"/>
      <c r="E63" s="409"/>
      <c r="F63" s="409"/>
      <c r="G63" s="409"/>
      <c r="H63" s="409"/>
    </row>
    <row r="64" spans="1:8" ht="14.15" customHeight="1">
      <c r="A64" s="1827" t="s">
        <v>594</v>
      </c>
      <c r="B64" s="1827"/>
      <c r="C64" s="1827"/>
      <c r="D64" s="1827"/>
      <c r="E64" s="1827"/>
      <c r="F64" s="1827"/>
      <c r="G64" s="1827"/>
      <c r="H64" s="1827"/>
    </row>
    <row r="65" spans="1:8" ht="15" customHeight="1">
      <c r="A65" s="1827" t="s">
        <v>595</v>
      </c>
      <c r="B65" s="1827"/>
      <c r="C65" s="1827"/>
      <c r="D65" s="1827"/>
      <c r="E65" s="1827"/>
      <c r="F65" s="1827"/>
      <c r="G65" s="1827"/>
      <c r="H65" s="1827"/>
    </row>
    <row r="66" spans="1:8" ht="15" customHeight="1">
      <c r="A66" s="1827" t="s">
        <v>596</v>
      </c>
      <c r="B66" s="1827"/>
      <c r="C66" s="1827"/>
      <c r="D66" s="1827"/>
      <c r="E66" s="1827"/>
      <c r="F66" s="1827"/>
      <c r="G66" s="1827"/>
      <c r="H66" s="1827"/>
    </row>
    <row r="67" spans="1:8" ht="13.5" customHeight="1">
      <c r="A67" s="1827" t="s">
        <v>597</v>
      </c>
      <c r="B67" s="1827"/>
      <c r="C67" s="1827"/>
      <c r="D67" s="1827"/>
      <c r="E67" s="1827"/>
      <c r="F67" s="1827"/>
      <c r="G67" s="1827"/>
      <c r="H67" s="1827"/>
    </row>
  </sheetData>
  <mergeCells count="103">
    <mergeCell ref="A23:C23"/>
    <mergeCell ref="A29:C29"/>
    <mergeCell ref="A32:C32"/>
    <mergeCell ref="A30:C30"/>
    <mergeCell ref="A28:C28"/>
    <mergeCell ref="A27:C27"/>
    <mergeCell ref="A31:C31"/>
    <mergeCell ref="Y42:AB42"/>
    <mergeCell ref="Y43:AB43"/>
    <mergeCell ref="L1:S1"/>
    <mergeCell ref="L2:S2"/>
    <mergeCell ref="L3:S3"/>
    <mergeCell ref="L15:N15"/>
    <mergeCell ref="L16:N16"/>
    <mergeCell ref="L17:N17"/>
    <mergeCell ref="Y1:AB1"/>
    <mergeCell ref="Y2:AB2"/>
    <mergeCell ref="Z5:AB5"/>
    <mergeCell ref="L6:N6"/>
    <mergeCell ref="L7:N7"/>
    <mergeCell ref="M10:N10"/>
    <mergeCell ref="L11:N11"/>
    <mergeCell ref="L12:N12"/>
    <mergeCell ref="Y31:AB32"/>
    <mergeCell ref="Y35:AB37"/>
    <mergeCell ref="Y39:AB41"/>
    <mergeCell ref="L4:N4"/>
    <mergeCell ref="T5:U5"/>
    <mergeCell ref="L18:N18"/>
    <mergeCell ref="M9:N9"/>
    <mergeCell ref="L13:N13"/>
    <mergeCell ref="A1:H1"/>
    <mergeCell ref="A2:H2"/>
    <mergeCell ref="A3:H3"/>
    <mergeCell ref="A66:H66"/>
    <mergeCell ref="A61:C61"/>
    <mergeCell ref="A62:C62"/>
    <mergeCell ref="A47:C47"/>
    <mergeCell ref="A52:C52"/>
    <mergeCell ref="A53:C53"/>
    <mergeCell ref="A58:C58"/>
    <mergeCell ref="A59:C59"/>
    <mergeCell ref="A60:C60"/>
    <mergeCell ref="A63:B63"/>
    <mergeCell ref="A64:H64"/>
    <mergeCell ref="A55:C55"/>
    <mergeCell ref="A57:C57"/>
    <mergeCell ref="A54:C54"/>
    <mergeCell ref="G5:H5"/>
    <mergeCell ref="D5:F5"/>
    <mergeCell ref="A4:C4"/>
    <mergeCell ref="B33:C33"/>
    <mergeCell ref="A26:C26"/>
    <mergeCell ref="A25:C25"/>
    <mergeCell ref="A24:C24"/>
    <mergeCell ref="L14:N14"/>
    <mergeCell ref="M8:N8"/>
    <mergeCell ref="L36:N36"/>
    <mergeCell ref="A65:H65"/>
    <mergeCell ref="B38:C38"/>
    <mergeCell ref="B39:C39"/>
    <mergeCell ref="A45:C45"/>
    <mergeCell ref="A44:C44"/>
    <mergeCell ref="A46:C46"/>
    <mergeCell ref="A41:C41"/>
    <mergeCell ref="A42:C42"/>
    <mergeCell ref="A43:C43"/>
    <mergeCell ref="L43:S43"/>
    <mergeCell ref="L39:N39"/>
    <mergeCell ref="L40:N40"/>
    <mergeCell ref="K41:N41"/>
    <mergeCell ref="A40:C40"/>
    <mergeCell ref="B22:C22"/>
    <mergeCell ref="B21:C21"/>
    <mergeCell ref="B20:C20"/>
    <mergeCell ref="A11:C11"/>
    <mergeCell ref="A19:C19"/>
    <mergeCell ref="B10:C10"/>
    <mergeCell ref="B9:C9"/>
    <mergeCell ref="A67:H67"/>
    <mergeCell ref="AC5:AD5"/>
    <mergeCell ref="B34:C34"/>
    <mergeCell ref="B35:C35"/>
    <mergeCell ref="R5:S5"/>
    <mergeCell ref="Y33:AB33"/>
    <mergeCell ref="L38:N38"/>
    <mergeCell ref="L34:N34"/>
    <mergeCell ref="L27:N27"/>
    <mergeCell ref="Y34:AB34"/>
    <mergeCell ref="Y38:AB38"/>
    <mergeCell ref="A36:C36"/>
    <mergeCell ref="A37:C37"/>
    <mergeCell ref="A7:C7"/>
    <mergeCell ref="O5:Q5"/>
    <mergeCell ref="A18:C18"/>
    <mergeCell ref="A6:C6"/>
    <mergeCell ref="A8:C8"/>
    <mergeCell ref="A12:C12"/>
    <mergeCell ref="A13:C13"/>
    <mergeCell ref="A14:C14"/>
    <mergeCell ref="A15:C15"/>
    <mergeCell ref="A16:C16"/>
    <mergeCell ref="A17:C17"/>
  </mergeCells>
  <hyperlinks>
    <hyperlink ref="Y4" location="Index!A1" display="Back to index" xr:uid="{D784886A-6267-4922-A49B-F335892CFCDE}"/>
    <hyperlink ref="L4" location="Index!A1" display="Back to index" xr:uid="{8CD395BB-B71E-4575-8108-435AC604C11C}"/>
    <hyperlink ref="A4" location="Index!A1" display="Back to index" xr:uid="{477813FB-2D03-48EB-8EB3-EC8ADD8E641C}"/>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67248-72FC-594A-A7DC-63A0EFE6371E}">
  <sheetPr>
    <tabColor theme="2" tint="-0.249977111117893"/>
  </sheetPr>
  <dimension ref="A1:AE65"/>
  <sheetViews>
    <sheetView showGridLines="0" topLeftCell="W1" zoomScale="60" zoomScaleNormal="90" workbookViewId="0">
      <selection activeCell="AD5" sqref="AD5"/>
    </sheetView>
  </sheetViews>
  <sheetFormatPr baseColWidth="10" defaultColWidth="11.453125" defaultRowHeight="14"/>
  <cols>
    <col min="1" max="1" width="11.453125" style="370"/>
    <col min="2" max="2" width="35.54296875" style="370" customWidth="1"/>
    <col min="3" max="3" width="25.453125" style="370" customWidth="1"/>
    <col min="4" max="4" width="17.7265625" style="370" customWidth="1"/>
    <col min="5" max="6" width="14.453125" style="370" bestFit="1" customWidth="1"/>
    <col min="7" max="7" width="9.453125" style="370" bestFit="1" customWidth="1"/>
    <col min="8" max="8" width="9.54296875" style="370" bestFit="1" customWidth="1"/>
    <col min="9" max="12" width="11.453125" style="370"/>
    <col min="13" max="13" width="10.453125" style="370" customWidth="1"/>
    <col min="14" max="14" width="37.54296875" style="370" customWidth="1"/>
    <col min="15" max="15" width="13.1796875" style="370" bestFit="1" customWidth="1"/>
    <col min="16" max="19" width="11.54296875" style="370" bestFit="1" customWidth="1"/>
    <col min="20" max="20" width="13.1796875" style="370" bestFit="1" customWidth="1"/>
    <col min="21" max="21" width="11.453125" style="370"/>
    <col min="22" max="22" width="15.453125" style="370" bestFit="1" customWidth="1"/>
    <col min="23" max="25" width="11.453125" style="370"/>
    <col min="26" max="26" width="65.453125" style="370" bestFit="1" customWidth="1"/>
    <col min="27" max="29" width="11.54296875" style="370" bestFit="1" customWidth="1"/>
    <col min="30" max="30" width="9.453125" style="370" bestFit="1" customWidth="1"/>
    <col min="31" max="31" width="9" style="370" bestFit="1" customWidth="1"/>
    <col min="32" max="16384" width="11.453125" style="370"/>
  </cols>
  <sheetData>
    <row r="1" spans="1:31">
      <c r="A1" s="1880" t="s">
        <v>598</v>
      </c>
      <c r="B1" s="1880"/>
      <c r="C1" s="1880"/>
      <c r="D1" s="1880"/>
      <c r="E1" s="1880"/>
      <c r="F1" s="1880"/>
      <c r="G1" s="1880"/>
      <c r="H1" s="1880"/>
      <c r="K1" s="506"/>
      <c r="L1" s="1807" t="s">
        <v>598</v>
      </c>
      <c r="M1" s="1807"/>
      <c r="N1" s="1807"/>
      <c r="O1" s="1807"/>
      <c r="P1" s="1807"/>
      <c r="Q1" s="1807"/>
      <c r="R1" s="1807"/>
      <c r="S1" s="1807"/>
      <c r="T1" s="651"/>
      <c r="U1" s="651"/>
      <c r="V1" s="651"/>
      <c r="Z1" s="1807" t="s">
        <v>599</v>
      </c>
      <c r="AA1" s="1807"/>
      <c r="AB1" s="1807"/>
      <c r="AC1" s="1807"/>
      <c r="AD1" s="651"/>
      <c r="AE1" s="651"/>
    </row>
    <row r="2" spans="1:31">
      <c r="A2" s="1807" t="s">
        <v>600</v>
      </c>
      <c r="B2" s="1807"/>
      <c r="C2" s="1807"/>
      <c r="D2" s="1807"/>
      <c r="E2" s="1807"/>
      <c r="F2" s="1807"/>
      <c r="G2" s="1807"/>
      <c r="H2" s="1807"/>
      <c r="K2" s="506"/>
      <c r="L2" s="1807" t="s">
        <v>601</v>
      </c>
      <c r="M2" s="1807"/>
      <c r="N2" s="1807"/>
      <c r="O2" s="1807"/>
      <c r="P2" s="1807"/>
      <c r="Q2" s="1807"/>
      <c r="R2" s="1807"/>
      <c r="S2" s="1807"/>
      <c r="T2" s="651"/>
      <c r="U2" s="651"/>
      <c r="V2" s="651"/>
      <c r="Z2" s="1807" t="s">
        <v>552</v>
      </c>
      <c r="AA2" s="1807"/>
      <c r="AB2" s="1807"/>
      <c r="AC2" s="1807"/>
      <c r="AD2" s="651"/>
      <c r="AE2" s="651"/>
    </row>
    <row r="3" spans="1:31" ht="14.5" thickBot="1">
      <c r="A3" s="1807" t="s">
        <v>470</v>
      </c>
      <c r="B3" s="1807"/>
      <c r="C3" s="1807"/>
      <c r="D3" s="1807"/>
      <c r="E3" s="1807"/>
      <c r="F3" s="1807"/>
      <c r="G3" s="1807"/>
      <c r="H3" s="1807"/>
      <c r="K3" s="506"/>
      <c r="L3" s="1807" t="s">
        <v>471</v>
      </c>
      <c r="M3" s="1807"/>
      <c r="N3" s="1807"/>
      <c r="O3" s="1807"/>
      <c r="P3" s="1807"/>
      <c r="Q3" s="1807"/>
      <c r="R3" s="1807"/>
      <c r="S3" s="1807"/>
      <c r="T3" s="651"/>
      <c r="U3" s="651"/>
      <c r="V3" s="651"/>
      <c r="Z3" s="504" t="s">
        <v>32</v>
      </c>
      <c r="AA3" s="1098"/>
      <c r="AB3" s="1098"/>
      <c r="AC3" s="1098"/>
      <c r="AD3" s="651"/>
      <c r="AE3" s="651"/>
    </row>
    <row r="4" spans="1:31" ht="14.5" thickBot="1">
      <c r="A4" s="1801" t="s">
        <v>32</v>
      </c>
      <c r="B4" s="1801"/>
      <c r="C4" s="1801"/>
      <c r="D4" s="505"/>
      <c r="E4" s="505"/>
      <c r="F4" s="505"/>
      <c r="G4" s="505"/>
      <c r="H4" s="505"/>
      <c r="K4" s="506"/>
      <c r="L4" s="1888" t="s">
        <v>32</v>
      </c>
      <c r="M4" s="1888"/>
      <c r="N4" s="1888"/>
      <c r="O4" s="505"/>
      <c r="P4" s="505"/>
      <c r="Q4" s="505"/>
      <c r="R4" s="505"/>
      <c r="S4" s="505"/>
      <c r="T4" s="651"/>
      <c r="U4" s="651"/>
      <c r="V4" s="651"/>
      <c r="Z4" s="507"/>
      <c r="AA4" s="1885" t="s">
        <v>28</v>
      </c>
      <c r="AB4" s="1887"/>
      <c r="AC4" s="1886"/>
      <c r="AD4" s="1787" t="s">
        <v>763</v>
      </c>
      <c r="AE4" s="1802"/>
    </row>
    <row r="5" spans="1:31" ht="14.5" thickBot="1">
      <c r="A5" s="839"/>
      <c r="B5" s="839"/>
      <c r="C5" s="839"/>
      <c r="D5" s="1787" t="s">
        <v>124</v>
      </c>
      <c r="E5" s="1785"/>
      <c r="F5" s="1802"/>
      <c r="G5" s="1885" t="s">
        <v>29</v>
      </c>
      <c r="H5" s="1886"/>
      <c r="K5" s="409"/>
      <c r="L5" s="368"/>
      <c r="M5" s="368"/>
      <c r="N5" s="369"/>
      <c r="O5" s="1863" t="s">
        <v>28</v>
      </c>
      <c r="P5" s="1864"/>
      <c r="Q5" s="1865"/>
      <c r="R5" s="1793" t="s">
        <v>29</v>
      </c>
      <c r="S5" s="1794"/>
      <c r="T5" s="1787" t="s">
        <v>30</v>
      </c>
      <c r="U5" s="1802"/>
      <c r="V5" s="828" t="s">
        <v>29</v>
      </c>
      <c r="Z5" s="508"/>
      <c r="AA5" s="1700" t="s">
        <v>721</v>
      </c>
      <c r="AB5" s="1701" t="s">
        <v>33</v>
      </c>
      <c r="AC5" s="1702" t="s">
        <v>722</v>
      </c>
      <c r="AD5" s="1703">
        <v>2020</v>
      </c>
      <c r="AE5" s="1704">
        <v>2021</v>
      </c>
    </row>
    <row r="6" spans="1:31" ht="14.5" thickBot="1">
      <c r="A6" s="1867"/>
      <c r="B6" s="1867"/>
      <c r="C6" s="1868"/>
      <c r="D6" s="141" t="s">
        <v>765</v>
      </c>
      <c r="E6" s="142" t="s">
        <v>841</v>
      </c>
      <c r="F6" s="143" t="s">
        <v>766</v>
      </c>
      <c r="G6" s="509" t="s">
        <v>34</v>
      </c>
      <c r="H6" s="510" t="s">
        <v>35</v>
      </c>
      <c r="K6" s="401"/>
      <c r="L6" s="1867"/>
      <c r="M6" s="1867"/>
      <c r="N6" s="1868"/>
      <c r="O6" s="372" t="s">
        <v>721</v>
      </c>
      <c r="P6" s="373" t="s">
        <v>33</v>
      </c>
      <c r="Q6" s="374" t="s">
        <v>722</v>
      </c>
      <c r="R6" s="373" t="s">
        <v>34</v>
      </c>
      <c r="S6" s="374" t="s">
        <v>35</v>
      </c>
      <c r="T6" s="1703">
        <v>2020</v>
      </c>
      <c r="U6" s="1704">
        <v>2021</v>
      </c>
      <c r="V6" s="1077" t="s">
        <v>723</v>
      </c>
      <c r="Z6" s="379" t="s">
        <v>52</v>
      </c>
      <c r="AA6" s="380"/>
      <c r="AB6" s="381"/>
      <c r="AC6" s="382"/>
      <c r="AD6" s="1099"/>
      <c r="AE6" s="1100"/>
    </row>
    <row r="7" spans="1:31" ht="16.5">
      <c r="A7" s="1833" t="s">
        <v>472</v>
      </c>
      <c r="B7" s="1834"/>
      <c r="C7" s="1835"/>
      <c r="D7" s="376"/>
      <c r="E7" s="377"/>
      <c r="F7" s="378"/>
      <c r="G7" s="381"/>
      <c r="H7" s="382"/>
      <c r="K7" s="409"/>
      <c r="L7" s="1842" t="s">
        <v>473</v>
      </c>
      <c r="M7" s="1843"/>
      <c r="N7" s="1844"/>
      <c r="O7" s="390"/>
      <c r="P7" s="391"/>
      <c r="Q7" s="391"/>
      <c r="R7" s="390"/>
      <c r="S7" s="392"/>
      <c r="T7" s="639"/>
      <c r="U7" s="639"/>
      <c r="V7" s="645"/>
      <c r="Z7" s="389" t="s">
        <v>602</v>
      </c>
      <c r="AA7" s="387">
        <v>1.3479056691938036E-2</v>
      </c>
      <c r="AB7" s="394">
        <v>2.235790913850294E-2</v>
      </c>
      <c r="AC7" s="388">
        <v>2.1939708681749773E-2</v>
      </c>
      <c r="AD7" s="416">
        <v>1.641145908042739E-3</v>
      </c>
      <c r="AE7" s="417">
        <v>1.9716169496729226E-2</v>
      </c>
    </row>
    <row r="8" spans="1:31" ht="16.5">
      <c r="A8" s="1823" t="s">
        <v>125</v>
      </c>
      <c r="B8" s="1824"/>
      <c r="C8" s="1825"/>
      <c r="D8" s="390"/>
      <c r="E8" s="391"/>
      <c r="F8" s="392"/>
      <c r="G8" s="513"/>
      <c r="H8" s="514"/>
      <c r="K8" s="409"/>
      <c r="L8" s="383"/>
      <c r="M8" s="1821" t="s">
        <v>474</v>
      </c>
      <c r="N8" s="1822"/>
      <c r="O8" s="384">
        <v>1994352</v>
      </c>
      <c r="P8" s="385">
        <v>1996856</v>
      </c>
      <c r="Q8" s="386">
        <v>2059066</v>
      </c>
      <c r="R8" s="394">
        <v>3.1153974047202201E-2</v>
      </c>
      <c r="S8" s="388">
        <v>3.2448634945084917E-2</v>
      </c>
      <c r="T8" s="639">
        <v>8197914</v>
      </c>
      <c r="U8" s="639">
        <v>7925892</v>
      </c>
      <c r="V8" s="1247">
        <v>-3.3181855774529957E-2</v>
      </c>
      <c r="Z8" s="389" t="s">
        <v>603</v>
      </c>
      <c r="AA8" s="387">
        <v>0.13777096353094848</v>
      </c>
      <c r="AB8" s="394">
        <v>0.220188798545671</v>
      </c>
      <c r="AC8" s="388">
        <v>0.20634982002452815</v>
      </c>
      <c r="AD8" s="416">
        <v>1.4374619363084037E-2</v>
      </c>
      <c r="AE8" s="417">
        <v>0.18769117602774929</v>
      </c>
    </row>
    <row r="9" spans="1:31" ht="16.5">
      <c r="A9" s="406"/>
      <c r="B9" s="1821" t="s">
        <v>475</v>
      </c>
      <c r="C9" s="1822"/>
      <c r="D9" s="384">
        <v>5322420</v>
      </c>
      <c r="E9" s="385">
        <v>5666863</v>
      </c>
      <c r="F9" s="386">
        <v>4366498</v>
      </c>
      <c r="G9" s="513">
        <v>-0.22946822607146145</v>
      </c>
      <c r="H9" s="514">
        <v>-0.17960288740835939</v>
      </c>
      <c r="K9" s="409"/>
      <c r="L9" s="393"/>
      <c r="M9" s="1821" t="s">
        <v>476</v>
      </c>
      <c r="N9" s="1822"/>
      <c r="O9" s="384">
        <v>-424178</v>
      </c>
      <c r="P9" s="385">
        <v>-393036</v>
      </c>
      <c r="Q9" s="386">
        <v>-399009</v>
      </c>
      <c r="R9" s="394">
        <v>1.5197081183403047E-2</v>
      </c>
      <c r="S9" s="388">
        <v>-5.9335939157617791E-2</v>
      </c>
      <c r="T9" s="639">
        <v>-2106029</v>
      </c>
      <c r="U9" s="639">
        <v>-1667138</v>
      </c>
      <c r="V9" s="1247">
        <v>-0.20839741523027461</v>
      </c>
      <c r="Z9" s="389" t="s">
        <v>604</v>
      </c>
      <c r="AA9" s="511">
        <v>3.5962365203671152E-2</v>
      </c>
      <c r="AB9" s="424">
        <v>3.5677862593891524E-2</v>
      </c>
      <c r="AC9" s="512">
        <v>3.681836046855444E-2</v>
      </c>
      <c r="AD9" s="1101">
        <v>3.9389550406122367E-2</v>
      </c>
      <c r="AE9" s="1102">
        <v>3.5184643677913567E-2</v>
      </c>
    </row>
    <row r="10" spans="1:31" ht="16.5">
      <c r="A10" s="406"/>
      <c r="B10" s="1821" t="s">
        <v>477</v>
      </c>
      <c r="C10" s="1822"/>
      <c r="D10" s="384">
        <v>25948221</v>
      </c>
      <c r="E10" s="385">
        <v>32819306</v>
      </c>
      <c r="F10" s="386">
        <v>29965362</v>
      </c>
      <c r="G10" s="513">
        <v>-8.6959303770774432E-2</v>
      </c>
      <c r="H10" s="514">
        <v>0.15481373462943759</v>
      </c>
      <c r="K10" s="409"/>
      <c r="L10" s="383"/>
      <c r="M10" s="1840" t="s">
        <v>188</v>
      </c>
      <c r="N10" s="1841"/>
      <c r="O10" s="395">
        <v>1570174</v>
      </c>
      <c r="P10" s="396">
        <v>1603820</v>
      </c>
      <c r="Q10" s="397">
        <v>1660057</v>
      </c>
      <c r="R10" s="515">
        <v>3.5064408724171041E-2</v>
      </c>
      <c r="S10" s="399">
        <v>5.7243974234702649E-2</v>
      </c>
      <c r="T10" s="640">
        <v>6091885</v>
      </c>
      <c r="U10" s="640">
        <v>6258754</v>
      </c>
      <c r="V10" s="1248">
        <v>2.7392014130273305E-2</v>
      </c>
      <c r="Z10" s="403" t="s">
        <v>605</v>
      </c>
      <c r="AA10" s="511">
        <v>2.2759135167750851E-2</v>
      </c>
      <c r="AB10" s="424">
        <v>3.4945005100349133E-2</v>
      </c>
      <c r="AC10" s="512">
        <v>3.4759486344174424E-2</v>
      </c>
      <c r="AD10" s="1101">
        <v>1.0186619697124913E-2</v>
      </c>
      <c r="AE10" s="1102">
        <v>3.0726727578181682E-2</v>
      </c>
    </row>
    <row r="11" spans="1:31" ht="16.5">
      <c r="A11" s="1877" t="s">
        <v>478</v>
      </c>
      <c r="B11" s="1889"/>
      <c r="C11" s="1879"/>
      <c r="D11" s="395">
        <v>31270641</v>
      </c>
      <c r="E11" s="396">
        <v>38486169</v>
      </c>
      <c r="F11" s="397">
        <v>34331860</v>
      </c>
      <c r="G11" s="516">
        <v>-0.10794290800936823</v>
      </c>
      <c r="H11" s="517">
        <v>9.7894347608672216E-2</v>
      </c>
      <c r="K11" s="409"/>
      <c r="L11" s="1820"/>
      <c r="M11" s="1821"/>
      <c r="N11" s="1822"/>
      <c r="O11" s="400"/>
      <c r="P11" s="401"/>
      <c r="Q11" s="402"/>
      <c r="R11" s="515"/>
      <c r="S11" s="399"/>
      <c r="T11" s="409"/>
      <c r="U11" s="409"/>
      <c r="V11" s="1247"/>
      <c r="Z11" s="403" t="s">
        <v>606</v>
      </c>
      <c r="AA11" s="511">
        <v>1.0654113015823755E-2</v>
      </c>
      <c r="AB11" s="424">
        <v>9.537299875182011E-3</v>
      </c>
      <c r="AC11" s="512">
        <v>9.7602524208526276E-3</v>
      </c>
      <c r="AD11" s="1101">
        <v>1.5058981683135438E-2</v>
      </c>
      <c r="AE11" s="1102">
        <v>1.0334301036441495E-2</v>
      </c>
    </row>
    <row r="12" spans="1:31">
      <c r="A12" s="1820"/>
      <c r="B12" s="1821"/>
      <c r="C12" s="1822"/>
      <c r="D12" s="390"/>
      <c r="E12" s="391"/>
      <c r="F12" s="392"/>
      <c r="G12" s="513"/>
      <c r="H12" s="514"/>
      <c r="K12" s="409"/>
      <c r="L12" s="1820" t="s">
        <v>558</v>
      </c>
      <c r="M12" s="1821"/>
      <c r="N12" s="1822"/>
      <c r="O12" s="384">
        <v>-614866</v>
      </c>
      <c r="P12" s="385">
        <v>-103385</v>
      </c>
      <c r="Q12" s="386">
        <v>-161595</v>
      </c>
      <c r="R12" s="394">
        <v>0.56304106011510369</v>
      </c>
      <c r="S12" s="388">
        <v>-0.73718663904005099</v>
      </c>
      <c r="T12" s="639">
        <v>-4636694</v>
      </c>
      <c r="U12" s="639">
        <v>-1038026</v>
      </c>
      <c r="V12" s="1247">
        <v>-0.77612799119372555</v>
      </c>
      <c r="Z12" s="404"/>
      <c r="AA12" s="390"/>
      <c r="AB12" s="391"/>
      <c r="AC12" s="392"/>
      <c r="AD12" s="414"/>
      <c r="AE12" s="410"/>
    </row>
    <row r="13" spans="1:31">
      <c r="A13" s="425" t="s">
        <v>128</v>
      </c>
      <c r="B13" s="1413"/>
      <c r="C13" s="1414"/>
      <c r="D13" s="395">
        <v>1345981</v>
      </c>
      <c r="E13" s="396">
        <v>1027761</v>
      </c>
      <c r="F13" s="397">
        <v>344460</v>
      </c>
      <c r="G13" s="516">
        <v>-0.66484425853870688</v>
      </c>
      <c r="H13" s="517">
        <v>-0.74408256877325907</v>
      </c>
      <c r="K13" s="409"/>
      <c r="L13" s="1820" t="s">
        <v>212</v>
      </c>
      <c r="M13" s="1821"/>
      <c r="N13" s="1822"/>
      <c r="O13" s="384">
        <v>38392</v>
      </c>
      <c r="P13" s="385">
        <v>70441</v>
      </c>
      <c r="Q13" s="386">
        <v>68765</v>
      </c>
      <c r="R13" s="394">
        <v>-2.3792961485498504E-2</v>
      </c>
      <c r="S13" s="388">
        <v>0.79112836007501564</v>
      </c>
      <c r="T13" s="639">
        <v>120245</v>
      </c>
      <c r="U13" s="639">
        <v>245038</v>
      </c>
      <c r="V13" s="1247">
        <v>1.0378227784939082</v>
      </c>
      <c r="Z13" s="405" t="s">
        <v>562</v>
      </c>
      <c r="AA13" s="390"/>
      <c r="AB13" s="391"/>
      <c r="AC13" s="392"/>
      <c r="AD13" s="414"/>
      <c r="AE13" s="410"/>
    </row>
    <row r="14" spans="1:31">
      <c r="A14" s="1412"/>
      <c r="B14" s="1413"/>
      <c r="C14" s="1414"/>
      <c r="D14" s="400"/>
      <c r="E14" s="401"/>
      <c r="F14" s="402"/>
      <c r="G14" s="516"/>
      <c r="H14" s="517"/>
      <c r="K14" s="409"/>
      <c r="L14" s="1836" t="s">
        <v>210</v>
      </c>
      <c r="M14" s="1837"/>
      <c r="N14" s="1838"/>
      <c r="O14" s="395">
        <v>-576474</v>
      </c>
      <c r="P14" s="396">
        <v>-32944</v>
      </c>
      <c r="Q14" s="397">
        <v>-92830</v>
      </c>
      <c r="R14" s="515">
        <v>1.8178120446818844</v>
      </c>
      <c r="S14" s="399">
        <v>-0.83896932038565486</v>
      </c>
      <c r="T14" s="640">
        <v>-4516449</v>
      </c>
      <c r="U14" s="640">
        <v>-792988</v>
      </c>
      <c r="V14" s="1248">
        <v>-0.82442223968431838</v>
      </c>
      <c r="Z14" s="389" t="s">
        <v>227</v>
      </c>
      <c r="AA14" s="511">
        <v>3.1858460801724643E-2</v>
      </c>
      <c r="AB14" s="424">
        <v>3.4607089394650077E-2</v>
      </c>
      <c r="AC14" s="512">
        <v>3.6735611272696853E-2</v>
      </c>
      <c r="AD14" s="1101">
        <v>3.1858460801724643E-2</v>
      </c>
      <c r="AE14" s="1102">
        <v>3.6735611272696853E-2</v>
      </c>
    </row>
    <row r="15" spans="1:31">
      <c r="A15" s="1823" t="s">
        <v>561</v>
      </c>
      <c r="B15" s="1824"/>
      <c r="C15" s="1825"/>
      <c r="D15" s="395">
        <v>2168500</v>
      </c>
      <c r="E15" s="396">
        <v>1406424</v>
      </c>
      <c r="F15" s="397">
        <v>1261896</v>
      </c>
      <c r="G15" s="516">
        <v>-0.10276275148888248</v>
      </c>
      <c r="H15" s="517">
        <v>-0.41807885635231723</v>
      </c>
      <c r="K15" s="409"/>
      <c r="L15" s="1845"/>
      <c r="M15" s="1812"/>
      <c r="N15" s="1826"/>
      <c r="O15" s="390"/>
      <c r="P15" s="391"/>
      <c r="Q15" s="392"/>
      <c r="R15" s="394"/>
      <c r="S15" s="388"/>
      <c r="T15" s="524"/>
      <c r="U15" s="524"/>
      <c r="V15" s="642"/>
      <c r="Z15" s="389" t="s">
        <v>563</v>
      </c>
      <c r="AA15" s="511">
        <v>4.5146624158313081E-2</v>
      </c>
      <c r="AB15" s="424">
        <v>4.8558392002954136E-2</v>
      </c>
      <c r="AC15" s="512">
        <v>5.0441372215741687E-2</v>
      </c>
      <c r="AD15" s="1101">
        <v>4.5146624158313081E-2</v>
      </c>
      <c r="AE15" s="1102">
        <v>5.0441372215741687E-2</v>
      </c>
    </row>
    <row r="16" spans="1:31">
      <c r="A16" s="1823" t="s">
        <v>134</v>
      </c>
      <c r="B16" s="1824"/>
      <c r="C16" s="1825"/>
      <c r="D16" s="395">
        <v>28452224</v>
      </c>
      <c r="E16" s="396">
        <v>16931666</v>
      </c>
      <c r="F16" s="397">
        <v>18041469</v>
      </c>
      <c r="G16" s="516">
        <v>6.5546001202716919E-2</v>
      </c>
      <c r="H16" s="517">
        <v>-0.36590303098977428</v>
      </c>
      <c r="K16" s="409"/>
      <c r="L16" s="1836" t="s">
        <v>479</v>
      </c>
      <c r="M16" s="1837"/>
      <c r="N16" s="1838"/>
      <c r="O16" s="395">
        <v>993700</v>
      </c>
      <c r="P16" s="396">
        <v>1570876</v>
      </c>
      <c r="Q16" s="397">
        <v>1567227</v>
      </c>
      <c r="R16" s="515">
        <v>-2.3229077279174168E-3</v>
      </c>
      <c r="S16" s="399">
        <v>0.57716312770453859</v>
      </c>
      <c r="T16" s="640">
        <v>1575436</v>
      </c>
      <c r="U16" s="640">
        <v>5465766</v>
      </c>
      <c r="V16" s="1248">
        <v>2.469367210092952</v>
      </c>
      <c r="Z16" s="389" t="s">
        <v>564</v>
      </c>
      <c r="AA16" s="387">
        <v>2.0568072545797578</v>
      </c>
      <c r="AB16" s="394">
        <v>1.6598039903743786</v>
      </c>
      <c r="AC16" s="388">
        <v>1.5048853766019954</v>
      </c>
      <c r="AD16" s="416">
        <v>2.0568072545797578</v>
      </c>
      <c r="AE16" s="417">
        <v>1.5048853766019954</v>
      </c>
    </row>
    <row r="17" spans="1:31">
      <c r="A17" s="1823" t="s">
        <v>135</v>
      </c>
      <c r="B17" s="1824"/>
      <c r="C17" s="1825"/>
      <c r="D17" s="395">
        <v>4636804</v>
      </c>
      <c r="E17" s="396">
        <v>7307678</v>
      </c>
      <c r="F17" s="397">
        <v>7384150</v>
      </c>
      <c r="G17" s="516">
        <v>1.0464609962288929E-2</v>
      </c>
      <c r="H17" s="517">
        <v>0.59250854683527709</v>
      </c>
      <c r="K17" s="409"/>
      <c r="L17" s="1845"/>
      <c r="M17" s="1812"/>
      <c r="N17" s="1826"/>
      <c r="O17" s="391"/>
      <c r="P17" s="391"/>
      <c r="Q17" s="391"/>
      <c r="R17" s="387"/>
      <c r="S17" s="388"/>
      <c r="T17" s="409"/>
      <c r="U17" s="409"/>
      <c r="V17" s="641"/>
      <c r="Z17" s="389" t="s">
        <v>565</v>
      </c>
      <c r="AA17" s="387">
        <v>1.4514200013483469</v>
      </c>
      <c r="AB17" s="394">
        <v>1.1829260134682491</v>
      </c>
      <c r="AC17" s="388">
        <v>1.0959829555858969</v>
      </c>
      <c r="AD17" s="416">
        <v>1.4514200013483469</v>
      </c>
      <c r="AE17" s="417">
        <v>1.0959829555858969</v>
      </c>
    </row>
    <row r="18" spans="1:31" ht="16.5">
      <c r="A18" s="1820"/>
      <c r="B18" s="1821"/>
      <c r="C18" s="1822"/>
      <c r="D18" s="390"/>
      <c r="E18" s="391"/>
      <c r="F18" s="392"/>
      <c r="G18" s="513"/>
      <c r="H18" s="514"/>
      <c r="K18" s="409"/>
      <c r="L18" s="1823" t="s">
        <v>480</v>
      </c>
      <c r="M18" s="1824"/>
      <c r="N18" s="1825"/>
      <c r="O18" s="391"/>
      <c r="P18" s="391"/>
      <c r="Q18" s="391"/>
      <c r="R18" s="387"/>
      <c r="S18" s="388"/>
      <c r="T18" s="409"/>
      <c r="U18" s="409"/>
      <c r="V18" s="647"/>
      <c r="Z18" s="389" t="s">
        <v>607</v>
      </c>
      <c r="AA18" s="511">
        <v>2.0322532609881996E-2</v>
      </c>
      <c r="AB18" s="424">
        <v>1.0849364288063037E-3</v>
      </c>
      <c r="AC18" s="512">
        <v>3.0249567074863118E-3</v>
      </c>
      <c r="AD18" s="1101">
        <v>3.9804779609908227E-2</v>
      </c>
      <c r="AE18" s="1102">
        <v>6.4600731701932443E-3</v>
      </c>
    </row>
    <row r="19" spans="1:31">
      <c r="A19" s="1823" t="s">
        <v>49</v>
      </c>
      <c r="B19" s="1824"/>
      <c r="C19" s="1825"/>
      <c r="D19" s="395">
        <v>113464992</v>
      </c>
      <c r="E19" s="396">
        <v>121459651</v>
      </c>
      <c r="F19" s="397">
        <v>122752170</v>
      </c>
      <c r="G19" s="516">
        <v>1.0641550419077106E-2</v>
      </c>
      <c r="H19" s="517">
        <v>8.1850602871412548E-2</v>
      </c>
      <c r="K19" s="409"/>
      <c r="L19" s="406"/>
      <c r="M19" s="1821" t="s">
        <v>481</v>
      </c>
      <c r="N19" s="1822"/>
      <c r="O19" s="384">
        <v>636331</v>
      </c>
      <c r="P19" s="385">
        <v>669583</v>
      </c>
      <c r="Q19" s="386">
        <v>719473</v>
      </c>
      <c r="R19" s="394">
        <v>7.4509060116520281E-2</v>
      </c>
      <c r="S19" s="388">
        <v>0.13065841519586505</v>
      </c>
      <c r="T19" s="639">
        <v>2162357</v>
      </c>
      <c r="U19" s="639">
        <v>2641301</v>
      </c>
      <c r="V19" s="1247">
        <v>0.22149164083451531</v>
      </c>
      <c r="Z19" s="403"/>
      <c r="AA19" s="390"/>
      <c r="AB19" s="391"/>
      <c r="AC19" s="392"/>
      <c r="AD19" s="414"/>
      <c r="AE19" s="410"/>
    </row>
    <row r="20" spans="1:31">
      <c r="A20" s="406"/>
      <c r="B20" s="1821" t="s">
        <v>482</v>
      </c>
      <c r="C20" s="1822"/>
      <c r="D20" s="384">
        <v>109850172</v>
      </c>
      <c r="E20" s="385">
        <v>117256286</v>
      </c>
      <c r="F20" s="386">
        <v>118242794</v>
      </c>
      <c r="G20" s="513">
        <v>8.4132632343481006E-3</v>
      </c>
      <c r="H20" s="514">
        <v>7.6400626846537811E-2</v>
      </c>
      <c r="K20" s="409"/>
      <c r="L20" s="406"/>
      <c r="M20" s="1821" t="s">
        <v>566</v>
      </c>
      <c r="N20" s="1822"/>
      <c r="O20" s="384">
        <v>179165</v>
      </c>
      <c r="P20" s="385">
        <v>231547</v>
      </c>
      <c r="Q20" s="386">
        <v>237450</v>
      </c>
      <c r="R20" s="394">
        <v>2.5493744250627302E-2</v>
      </c>
      <c r="S20" s="388">
        <v>0.32531465408980548</v>
      </c>
      <c r="T20" s="639">
        <v>647856</v>
      </c>
      <c r="U20" s="639">
        <v>880261</v>
      </c>
      <c r="V20" s="1247">
        <v>0.35872940900447015</v>
      </c>
      <c r="Z20" s="411" t="s">
        <v>67</v>
      </c>
      <c r="AA20" s="390"/>
      <c r="AB20" s="391"/>
      <c r="AC20" s="392"/>
      <c r="AD20" s="414"/>
      <c r="AE20" s="410"/>
    </row>
    <row r="21" spans="1:31" ht="16.5">
      <c r="A21" s="406"/>
      <c r="B21" s="1812" t="s">
        <v>484</v>
      </c>
      <c r="C21" s="1826"/>
      <c r="D21" s="384">
        <v>3614820</v>
      </c>
      <c r="E21" s="385">
        <v>4203365</v>
      </c>
      <c r="F21" s="386">
        <v>4509376</v>
      </c>
      <c r="G21" s="513">
        <v>7.2801434089116768E-2</v>
      </c>
      <c r="H21" s="514">
        <v>0.24746903026983369</v>
      </c>
      <c r="K21" s="409"/>
      <c r="L21" s="406"/>
      <c r="M21" s="1821" t="s">
        <v>247</v>
      </c>
      <c r="N21" s="1822"/>
      <c r="O21" s="384">
        <v>11196</v>
      </c>
      <c r="P21" s="385">
        <v>-30044</v>
      </c>
      <c r="Q21" s="386">
        <v>115361</v>
      </c>
      <c r="R21" s="394">
        <v>-4.8397350552522962</v>
      </c>
      <c r="S21" s="388">
        <v>9.3037692032868886</v>
      </c>
      <c r="T21" s="639">
        <v>125410</v>
      </c>
      <c r="U21" s="639">
        <v>47632</v>
      </c>
      <c r="V21" s="1247">
        <v>-0.62018977752970261</v>
      </c>
      <c r="Z21" s="404" t="s">
        <v>608</v>
      </c>
      <c r="AA21" s="387">
        <v>0.41432857657013683</v>
      </c>
      <c r="AB21" s="394">
        <v>0.45326997516776363</v>
      </c>
      <c r="AC21" s="388">
        <v>0.47426683263825159</v>
      </c>
      <c r="AD21" s="416">
        <v>0.40916435301967913</v>
      </c>
      <c r="AE21" s="417">
        <v>0.43448346140186617</v>
      </c>
    </row>
    <row r="22" spans="1:31">
      <c r="A22" s="406"/>
      <c r="B22" s="1821" t="s">
        <v>568</v>
      </c>
      <c r="C22" s="1822"/>
      <c r="D22" s="384">
        <v>-7434988</v>
      </c>
      <c r="E22" s="385">
        <v>-6976762</v>
      </c>
      <c r="F22" s="386">
        <v>-6786094</v>
      </c>
      <c r="G22" s="513">
        <v>-2.7329010219927286E-2</v>
      </c>
      <c r="H22" s="514">
        <v>-8.7275729295057336E-2</v>
      </c>
      <c r="K22" s="409"/>
      <c r="L22" s="406"/>
      <c r="M22" s="1821" t="s">
        <v>609</v>
      </c>
      <c r="N22" s="1822"/>
      <c r="O22" s="384">
        <v>27656</v>
      </c>
      <c r="P22" s="385">
        <v>73843</v>
      </c>
      <c r="Q22" s="386">
        <v>-7952</v>
      </c>
      <c r="R22" s="394" t="s">
        <v>41</v>
      </c>
      <c r="S22" s="388" t="s">
        <v>41</v>
      </c>
      <c r="T22" s="639">
        <v>-352658</v>
      </c>
      <c r="U22" s="639">
        <v>81970</v>
      </c>
      <c r="V22" s="1247" t="s">
        <v>41</v>
      </c>
      <c r="Z22" s="404"/>
      <c r="AA22" s="387"/>
      <c r="AB22" s="394"/>
      <c r="AC22" s="388"/>
      <c r="AD22" s="416"/>
      <c r="AE22" s="417"/>
    </row>
    <row r="23" spans="1:31" ht="16.5">
      <c r="A23" s="1823" t="s">
        <v>487</v>
      </c>
      <c r="B23" s="1824"/>
      <c r="C23" s="1825"/>
      <c r="D23" s="395">
        <v>106030004</v>
      </c>
      <c r="E23" s="396">
        <v>114482889</v>
      </c>
      <c r="F23" s="397">
        <v>115966076</v>
      </c>
      <c r="G23" s="516">
        <v>1.2955534341904995E-2</v>
      </c>
      <c r="H23" s="517">
        <v>9.3710003066679093E-2</v>
      </c>
      <c r="K23" s="409"/>
      <c r="L23" s="406"/>
      <c r="M23" s="1812" t="s">
        <v>249</v>
      </c>
      <c r="N23" s="1826"/>
      <c r="O23" s="384">
        <v>4410</v>
      </c>
      <c r="P23" s="385">
        <v>4260</v>
      </c>
      <c r="Q23" s="386">
        <v>26429</v>
      </c>
      <c r="R23" s="394">
        <v>5.2039906103286384</v>
      </c>
      <c r="S23" s="388">
        <v>4.9929705215419498</v>
      </c>
      <c r="T23" s="639">
        <v>49034</v>
      </c>
      <c r="U23" s="639">
        <v>73593</v>
      </c>
      <c r="V23" s="1247">
        <v>0.50085654851735528</v>
      </c>
      <c r="Z23" s="518" t="s">
        <v>610</v>
      </c>
      <c r="AA23" s="519">
        <v>2.0614004399713535E-2</v>
      </c>
      <c r="AB23" s="520">
        <v>2.1452766382571178E-2</v>
      </c>
      <c r="AC23" s="521">
        <v>2.4115501286520857E-2</v>
      </c>
      <c r="AD23" s="1103">
        <v>2.21707688762444E-2</v>
      </c>
      <c r="AE23" s="1104">
        <v>2.1807939753890442E-2</v>
      </c>
    </row>
    <row r="24" spans="1:31">
      <c r="A24" s="1820"/>
      <c r="B24" s="1821"/>
      <c r="C24" s="1822"/>
      <c r="D24" s="400"/>
      <c r="E24" s="401"/>
      <c r="F24" s="402"/>
      <c r="G24" s="516"/>
      <c r="H24" s="517"/>
      <c r="K24" s="409"/>
      <c r="L24" s="406"/>
      <c r="M24" s="1812" t="s">
        <v>569</v>
      </c>
      <c r="N24" s="1826"/>
      <c r="O24" s="384">
        <v>4966</v>
      </c>
      <c r="P24" s="385">
        <v>7277</v>
      </c>
      <c r="Q24" s="386">
        <v>-1993</v>
      </c>
      <c r="R24" s="394" t="s">
        <v>41</v>
      </c>
      <c r="S24" s="388" t="s">
        <v>41</v>
      </c>
      <c r="T24" s="639">
        <v>6227</v>
      </c>
      <c r="U24" s="639">
        <v>57451</v>
      </c>
      <c r="V24" s="1247">
        <v>8.2261120925004008</v>
      </c>
      <c r="Z24" s="1859" t="s">
        <v>611</v>
      </c>
      <c r="AA24" s="1859"/>
      <c r="AB24" s="1859"/>
      <c r="AC24" s="1859"/>
    </row>
    <row r="25" spans="1:31">
      <c r="A25" s="1823" t="s">
        <v>612</v>
      </c>
      <c r="B25" s="1824"/>
      <c r="C25" s="1825"/>
      <c r="D25" s="395">
        <v>1429864</v>
      </c>
      <c r="E25" s="396">
        <v>1328385</v>
      </c>
      <c r="F25" s="397">
        <v>1332705</v>
      </c>
      <c r="G25" s="516">
        <v>3.252069241974187E-3</v>
      </c>
      <c r="H25" s="517">
        <v>-6.7949819003765399E-2</v>
      </c>
      <c r="K25" s="409"/>
      <c r="L25" s="406"/>
      <c r="M25" s="1821" t="s">
        <v>571</v>
      </c>
      <c r="N25" s="1822"/>
      <c r="O25" s="384">
        <v>31447</v>
      </c>
      <c r="P25" s="385">
        <v>32642</v>
      </c>
      <c r="Q25" s="386">
        <v>34444</v>
      </c>
      <c r="R25" s="394">
        <v>5.5204950677041849E-2</v>
      </c>
      <c r="S25" s="388">
        <v>9.530320857315483E-2</v>
      </c>
      <c r="T25" s="639">
        <v>160377</v>
      </c>
      <c r="U25" s="639">
        <v>158160</v>
      </c>
      <c r="V25" s="1247">
        <v>-1.3823677958809556E-2</v>
      </c>
      <c r="Z25" s="1859" t="s">
        <v>613</v>
      </c>
      <c r="AA25" s="1859"/>
      <c r="AB25" s="1859"/>
      <c r="AC25" s="1859"/>
    </row>
    <row r="26" spans="1:31">
      <c r="A26" s="1823" t="s">
        <v>493</v>
      </c>
      <c r="B26" s="1824"/>
      <c r="C26" s="1825"/>
      <c r="D26" s="395">
        <v>455343</v>
      </c>
      <c r="E26" s="396">
        <v>776863</v>
      </c>
      <c r="F26" s="397">
        <v>532404</v>
      </c>
      <c r="G26" s="516">
        <v>-0.31467453077312213</v>
      </c>
      <c r="H26" s="517">
        <v>0.16923725631007835</v>
      </c>
      <c r="K26" s="409"/>
      <c r="L26" s="406"/>
      <c r="M26" s="837" t="s">
        <v>39</v>
      </c>
      <c r="N26" s="835"/>
      <c r="O26" s="395">
        <v>895171</v>
      </c>
      <c r="P26" s="396">
        <v>989108</v>
      </c>
      <c r="Q26" s="397">
        <v>1123212</v>
      </c>
      <c r="R26" s="515">
        <v>0.13558074547976562</v>
      </c>
      <c r="S26" s="399">
        <v>0.25474574131646355</v>
      </c>
      <c r="T26" s="640">
        <v>2798603</v>
      </c>
      <c r="U26" s="640">
        <v>3940368</v>
      </c>
      <c r="V26" s="1248">
        <v>0.40797676555052648</v>
      </c>
      <c r="Z26" s="1859" t="s">
        <v>614</v>
      </c>
      <c r="AA26" s="1859"/>
      <c r="AB26" s="1859"/>
      <c r="AC26" s="1859"/>
    </row>
    <row r="27" spans="1:31" ht="14.5" customHeight="1">
      <c r="A27" s="1823" t="s">
        <v>494</v>
      </c>
      <c r="B27" s="1824"/>
      <c r="C27" s="1825"/>
      <c r="D27" s="395">
        <v>2098825</v>
      </c>
      <c r="E27" s="396">
        <v>2214558</v>
      </c>
      <c r="F27" s="397">
        <v>2333611</v>
      </c>
      <c r="G27" s="516">
        <v>5.3759260312893131E-2</v>
      </c>
      <c r="H27" s="517">
        <v>0.11186544852476987</v>
      </c>
      <c r="K27" s="409"/>
      <c r="L27" s="1845"/>
      <c r="M27" s="1812"/>
      <c r="N27" s="1826"/>
      <c r="O27" s="391"/>
      <c r="P27" s="391"/>
      <c r="Q27" s="391"/>
      <c r="R27" s="387"/>
      <c r="S27" s="388"/>
      <c r="T27" s="409"/>
      <c r="U27" s="409"/>
      <c r="V27" s="1244"/>
      <c r="Z27" s="1806" t="s">
        <v>615</v>
      </c>
      <c r="AA27" s="1806"/>
      <c r="AB27" s="1806"/>
      <c r="AC27" s="1806"/>
    </row>
    <row r="28" spans="1:31" ht="16.5">
      <c r="A28" s="1823" t="s">
        <v>616</v>
      </c>
      <c r="B28" s="1824"/>
      <c r="C28" s="1825"/>
      <c r="D28" s="395">
        <v>4964018</v>
      </c>
      <c r="E28" s="396">
        <v>6576750</v>
      </c>
      <c r="F28" s="397">
        <v>5492025</v>
      </c>
      <c r="G28" s="516">
        <v>-0.1649332877180979</v>
      </c>
      <c r="H28" s="517">
        <v>0.10636685846022309</v>
      </c>
      <c r="K28" s="409"/>
      <c r="L28" s="1823" t="s">
        <v>497</v>
      </c>
      <c r="M28" s="1824"/>
      <c r="N28" s="1825"/>
      <c r="O28" s="401"/>
      <c r="P28" s="401"/>
      <c r="Q28" s="401"/>
      <c r="R28" s="398"/>
      <c r="S28" s="399"/>
      <c r="T28" s="409"/>
      <c r="U28" s="409"/>
      <c r="V28" s="1247"/>
      <c r="Z28" s="1806"/>
      <c r="AA28" s="1806"/>
      <c r="AB28" s="1806"/>
      <c r="AC28" s="1806"/>
    </row>
    <row r="29" spans="1:31">
      <c r="A29" s="1820"/>
      <c r="B29" s="1821"/>
      <c r="C29" s="1822"/>
      <c r="D29" s="390" t="s">
        <v>617</v>
      </c>
      <c r="E29" s="391"/>
      <c r="F29" s="392"/>
      <c r="G29" s="513"/>
      <c r="H29" s="514"/>
      <c r="K29" s="409"/>
      <c r="L29" s="406"/>
      <c r="M29" s="1821" t="s">
        <v>499</v>
      </c>
      <c r="N29" s="1822"/>
      <c r="O29" s="384">
        <v>-366503</v>
      </c>
      <c r="P29" s="385">
        <v>-449094</v>
      </c>
      <c r="Q29" s="386">
        <v>-512934</v>
      </c>
      <c r="R29" s="394">
        <v>0.14215286777378455</v>
      </c>
      <c r="S29" s="388">
        <v>0.39953561089540879</v>
      </c>
      <c r="T29" s="639">
        <v>-1601800</v>
      </c>
      <c r="U29" s="639">
        <v>-1825012</v>
      </c>
      <c r="V29" s="1247">
        <v>0.1393507304282682</v>
      </c>
      <c r="Z29" s="1806"/>
      <c r="AA29" s="1806"/>
      <c r="AB29" s="1806"/>
      <c r="AC29" s="1806"/>
    </row>
    <row r="30" spans="1:31">
      <c r="A30" s="1814" t="s">
        <v>498</v>
      </c>
      <c r="B30" s="1815"/>
      <c r="C30" s="1816"/>
      <c r="D30" s="395">
        <v>182852204</v>
      </c>
      <c r="E30" s="396">
        <v>190539143</v>
      </c>
      <c r="F30" s="397">
        <v>187020656</v>
      </c>
      <c r="G30" s="516">
        <v>-1.8465953738439955E-2</v>
      </c>
      <c r="H30" s="517">
        <v>2.2796837603335618E-2</v>
      </c>
      <c r="K30" s="409"/>
      <c r="L30" s="406"/>
      <c r="M30" s="1821" t="s">
        <v>576</v>
      </c>
      <c r="N30" s="1822"/>
      <c r="O30" s="384">
        <v>-520291</v>
      </c>
      <c r="P30" s="385">
        <v>-580194</v>
      </c>
      <c r="Q30" s="386">
        <v>-621878</v>
      </c>
      <c r="R30" s="394">
        <v>7.184493462531498E-2</v>
      </c>
      <c r="S30" s="388">
        <v>0.19525035028474449</v>
      </c>
      <c r="T30" s="639">
        <v>-1638967</v>
      </c>
      <c r="U30" s="639">
        <v>-2043570</v>
      </c>
      <c r="V30" s="1247">
        <v>0.24686464095982408</v>
      </c>
      <c r="Z30" s="1806"/>
      <c r="AA30" s="1806"/>
      <c r="AB30" s="1806"/>
      <c r="AC30" s="1806"/>
    </row>
    <row r="31" spans="1:31" ht="16.5">
      <c r="A31" s="1820"/>
      <c r="B31" s="1821"/>
      <c r="C31" s="1822"/>
      <c r="D31" s="390"/>
      <c r="E31" s="391"/>
      <c r="F31" s="392"/>
      <c r="G31" s="513"/>
      <c r="H31" s="514"/>
      <c r="K31" s="409"/>
      <c r="L31" s="406"/>
      <c r="M31" s="1821" t="s">
        <v>618</v>
      </c>
      <c r="N31" s="1822"/>
      <c r="O31" s="384">
        <v>-105542</v>
      </c>
      <c r="P31" s="385">
        <v>-111360</v>
      </c>
      <c r="Q31" s="386">
        <v>-117924</v>
      </c>
      <c r="R31" s="394">
        <v>5.8943965517241383E-2</v>
      </c>
      <c r="S31" s="388">
        <v>0.11731822402455894</v>
      </c>
      <c r="T31" s="639">
        <v>-424265</v>
      </c>
      <c r="U31" s="639">
        <v>-437740</v>
      </c>
      <c r="V31" s="1247">
        <v>3.1760809871188997E-2</v>
      </c>
    </row>
    <row r="32" spans="1:31" ht="31.4" customHeight="1">
      <c r="A32" s="1817" t="s">
        <v>579</v>
      </c>
      <c r="B32" s="1818"/>
      <c r="C32" s="1819"/>
      <c r="D32" s="390"/>
      <c r="E32" s="391"/>
      <c r="F32" s="392"/>
      <c r="G32" s="513"/>
      <c r="H32" s="514"/>
      <c r="K32" s="409"/>
      <c r="L32" s="406"/>
      <c r="M32" s="1821" t="s">
        <v>580</v>
      </c>
      <c r="N32" s="1822"/>
      <c r="O32" s="384">
        <v>-105980</v>
      </c>
      <c r="P32" s="385">
        <v>-37124</v>
      </c>
      <c r="Q32" s="386">
        <v>-48719</v>
      </c>
      <c r="R32" s="394">
        <v>0.31233164529684299</v>
      </c>
      <c r="S32" s="388">
        <v>-0.54030005661445557</v>
      </c>
      <c r="T32" s="639">
        <v>-385499</v>
      </c>
      <c r="U32" s="639">
        <v>-178800</v>
      </c>
      <c r="V32" s="1247">
        <v>-0.53618556727773614</v>
      </c>
    </row>
    <row r="33" spans="1:29" ht="22" customHeight="1">
      <c r="A33" s="1839" t="s">
        <v>50</v>
      </c>
      <c r="B33" s="1840"/>
      <c r="C33" s="1841"/>
      <c r="D33" s="390"/>
      <c r="E33" s="391"/>
      <c r="F33" s="392"/>
      <c r="G33" s="394"/>
      <c r="H33" s="388"/>
      <c r="K33" s="409"/>
      <c r="L33" s="425"/>
      <c r="M33" s="426" t="s">
        <v>497</v>
      </c>
      <c r="N33" s="426"/>
      <c r="O33" s="395">
        <v>-1098316</v>
      </c>
      <c r="P33" s="396">
        <v>-1177772</v>
      </c>
      <c r="Q33" s="397">
        <v>-1301455</v>
      </c>
      <c r="R33" s="515">
        <v>0.10501438308942648</v>
      </c>
      <c r="S33" s="399">
        <v>0.18495496742285464</v>
      </c>
      <c r="T33" s="640">
        <v>-4050531</v>
      </c>
      <c r="U33" s="640">
        <v>-4485122</v>
      </c>
      <c r="V33" s="1248">
        <v>0.10729235253353202</v>
      </c>
    </row>
    <row r="34" spans="1:29" ht="16.5">
      <c r="A34" s="406"/>
      <c r="B34" s="1821" t="s">
        <v>619</v>
      </c>
      <c r="C34" s="1822"/>
      <c r="D34" s="384">
        <v>43733838</v>
      </c>
      <c r="E34" s="385">
        <v>47272754</v>
      </c>
      <c r="F34" s="386">
        <v>44590124</v>
      </c>
      <c r="G34" s="513">
        <v>-5.6747910223296949E-2</v>
      </c>
      <c r="H34" s="514">
        <v>1.9579484425766625E-2</v>
      </c>
      <c r="K34" s="409"/>
      <c r="L34" s="1845"/>
      <c r="M34" s="1812"/>
      <c r="N34" s="1826"/>
      <c r="O34" s="391"/>
      <c r="P34" s="391"/>
      <c r="Q34" s="401"/>
      <c r="R34" s="387"/>
      <c r="S34" s="388"/>
      <c r="T34" s="409"/>
      <c r="U34" s="409"/>
      <c r="V34" s="641"/>
    </row>
    <row r="35" spans="1:29" ht="16.5">
      <c r="A35" s="406"/>
      <c r="B35" s="1821" t="s">
        <v>620</v>
      </c>
      <c r="C35" s="1822"/>
      <c r="D35" s="384">
        <v>74612197</v>
      </c>
      <c r="E35" s="385">
        <v>77851798</v>
      </c>
      <c r="F35" s="386">
        <v>79200967</v>
      </c>
      <c r="G35" s="513">
        <v>1.7329965840994443E-2</v>
      </c>
      <c r="H35" s="514">
        <v>6.150160676812666E-2</v>
      </c>
      <c r="K35" s="409"/>
      <c r="L35" s="1823" t="s">
        <v>43</v>
      </c>
      <c r="M35" s="1824"/>
      <c r="N35" s="1825"/>
      <c r="O35" s="395">
        <v>790555</v>
      </c>
      <c r="P35" s="396">
        <v>1382212</v>
      </c>
      <c r="Q35" s="397">
        <v>1388984</v>
      </c>
      <c r="R35" s="515">
        <v>4.8993931466374185E-3</v>
      </c>
      <c r="S35" s="399">
        <v>0.75697326561719303</v>
      </c>
      <c r="T35" s="640">
        <v>323508</v>
      </c>
      <c r="U35" s="640">
        <v>4921012</v>
      </c>
      <c r="V35" s="463">
        <v>14.211407445874599</v>
      </c>
      <c r="Z35" s="1806"/>
      <c r="AA35" s="1806"/>
      <c r="AB35" s="1806"/>
      <c r="AC35" s="1806"/>
    </row>
    <row r="36" spans="1:29" ht="33" customHeight="1">
      <c r="A36" s="406"/>
      <c r="B36" s="1824" t="s">
        <v>502</v>
      </c>
      <c r="C36" s="1825"/>
      <c r="D36" s="395">
        <v>118346035</v>
      </c>
      <c r="E36" s="396">
        <v>125124552</v>
      </c>
      <c r="F36" s="397">
        <v>123791091</v>
      </c>
      <c r="G36" s="516">
        <v>-1.0657069125809882E-2</v>
      </c>
      <c r="H36" s="517">
        <v>4.6009619164680826E-2</v>
      </c>
      <c r="K36" s="409"/>
      <c r="L36" s="1890"/>
      <c r="M36" s="1891"/>
      <c r="N36" s="1892"/>
      <c r="O36" s="428"/>
      <c r="P36" s="428"/>
      <c r="Q36" s="428"/>
      <c r="R36" s="387"/>
      <c r="S36" s="388"/>
      <c r="T36" s="409"/>
      <c r="U36" s="409"/>
      <c r="V36" s="641"/>
      <c r="Z36" s="1806"/>
      <c r="AA36" s="1806"/>
      <c r="AB36" s="1806"/>
      <c r="AC36" s="1806"/>
    </row>
    <row r="37" spans="1:29" ht="15" customHeight="1">
      <c r="A37" s="1845"/>
      <c r="B37" s="1812"/>
      <c r="C37" s="1826"/>
      <c r="D37" s="390"/>
      <c r="E37" s="391"/>
      <c r="F37" s="392"/>
      <c r="G37" s="515"/>
      <c r="H37" s="399"/>
      <c r="K37" s="409"/>
      <c r="L37" s="393"/>
      <c r="M37" s="1812" t="s">
        <v>44</v>
      </c>
      <c r="N37" s="1826"/>
      <c r="O37" s="384">
        <v>-179868</v>
      </c>
      <c r="P37" s="385">
        <v>-324697</v>
      </c>
      <c r="Q37" s="386">
        <v>-353540</v>
      </c>
      <c r="R37" s="394">
        <v>8.8830509675174085E-2</v>
      </c>
      <c r="S37" s="388">
        <v>0.96555251628972361</v>
      </c>
      <c r="T37" s="639">
        <v>-57043</v>
      </c>
      <c r="U37" s="639">
        <v>-1274774</v>
      </c>
      <c r="V37" s="638">
        <v>21.347597426502812</v>
      </c>
      <c r="Z37" s="523"/>
      <c r="AA37" s="391"/>
      <c r="AB37" s="391"/>
      <c r="AC37" s="391"/>
    </row>
    <row r="38" spans="1:29">
      <c r="A38" s="1839" t="s">
        <v>503</v>
      </c>
      <c r="B38" s="1840"/>
      <c r="C38" s="1841"/>
      <c r="D38" s="395">
        <v>23736011</v>
      </c>
      <c r="E38" s="396">
        <v>19109582</v>
      </c>
      <c r="F38" s="397">
        <v>18042526</v>
      </c>
      <c r="G38" s="515">
        <v>-5.5838793334150427E-2</v>
      </c>
      <c r="H38" s="399">
        <v>-0.23986696837981747</v>
      </c>
      <c r="K38" s="409"/>
      <c r="L38" s="383"/>
      <c r="M38" s="524"/>
      <c r="N38" s="525"/>
      <c r="O38" s="385"/>
      <c r="P38" s="385"/>
      <c r="Q38" s="385"/>
      <c r="R38" s="387"/>
      <c r="S38" s="388"/>
      <c r="T38" s="639"/>
      <c r="U38" s="639"/>
      <c r="V38" s="638"/>
    </row>
    <row r="39" spans="1:29">
      <c r="A39" s="406"/>
      <c r="B39" s="1821" t="s">
        <v>178</v>
      </c>
      <c r="C39" s="1822"/>
      <c r="D39" s="384">
        <v>23203388</v>
      </c>
      <c r="E39" s="385">
        <v>18547001</v>
      </c>
      <c r="F39" s="386">
        <v>17484261</v>
      </c>
      <c r="G39" s="513">
        <v>-5.7299829767626598E-2</v>
      </c>
      <c r="H39" s="514">
        <v>-0.24647810052566466</v>
      </c>
      <c r="K39" s="409"/>
      <c r="L39" s="393"/>
      <c r="M39" s="409"/>
      <c r="N39" s="412"/>
      <c r="O39" s="384"/>
      <c r="P39" s="385"/>
      <c r="Q39" s="386"/>
      <c r="R39" s="394"/>
      <c r="S39" s="388"/>
      <c r="T39" s="409"/>
      <c r="U39" s="409"/>
      <c r="V39" s="641"/>
    </row>
    <row r="40" spans="1:29">
      <c r="A40" s="406"/>
      <c r="B40" s="1821" t="s">
        <v>504</v>
      </c>
      <c r="C40" s="1822"/>
      <c r="D40" s="384">
        <v>532623</v>
      </c>
      <c r="E40" s="385">
        <v>562581</v>
      </c>
      <c r="F40" s="386">
        <v>558265</v>
      </c>
      <c r="G40" s="513">
        <v>-7.6717841519710062E-3</v>
      </c>
      <c r="H40" s="514">
        <v>4.8142870285361239E-2</v>
      </c>
      <c r="K40" s="409"/>
      <c r="L40" s="1809" t="s">
        <v>621</v>
      </c>
      <c r="M40" s="1810"/>
      <c r="N40" s="1811"/>
      <c r="O40" s="430">
        <v>278273</v>
      </c>
      <c r="P40" s="431">
        <v>797761</v>
      </c>
      <c r="Q40" s="432">
        <v>1057515</v>
      </c>
      <c r="R40" s="433">
        <v>0.32560378358932063</v>
      </c>
      <c r="S40" s="434">
        <v>2.8002788628433231</v>
      </c>
      <c r="T40" s="648">
        <v>-344221</v>
      </c>
      <c r="U40" s="650">
        <v>2610794</v>
      </c>
      <c r="V40" s="649" t="s">
        <v>41</v>
      </c>
    </row>
    <row r="41" spans="1:29">
      <c r="A41" s="1823" t="s">
        <v>177</v>
      </c>
      <c r="B41" s="1824"/>
      <c r="C41" s="1825"/>
      <c r="D41" s="395">
        <v>4910261</v>
      </c>
      <c r="E41" s="396">
        <v>6191543</v>
      </c>
      <c r="F41" s="397">
        <v>5842071</v>
      </c>
      <c r="G41" s="516">
        <v>-5.6443442288941492E-2</v>
      </c>
      <c r="H41" s="517">
        <v>0.1897679166138011</v>
      </c>
      <c r="K41" s="409"/>
    </row>
    <row r="42" spans="1:29">
      <c r="A42" s="1823" t="s">
        <v>180</v>
      </c>
      <c r="B42" s="1824"/>
      <c r="C42" s="1825"/>
      <c r="D42" s="395">
        <v>13678986</v>
      </c>
      <c r="E42" s="396">
        <v>14652059</v>
      </c>
      <c r="F42" s="397">
        <v>14294675</v>
      </c>
      <c r="G42" s="516">
        <v>-2.4391384173377939E-2</v>
      </c>
      <c r="H42" s="517">
        <v>4.500984210379344E-2</v>
      </c>
      <c r="K42" s="1812"/>
      <c r="L42" s="1812"/>
      <c r="M42" s="1812"/>
      <c r="N42" s="1812"/>
      <c r="O42" s="409"/>
      <c r="P42" s="409"/>
      <c r="Q42" s="409"/>
      <c r="R42" s="409"/>
      <c r="S42" s="409"/>
    </row>
    <row r="43" spans="1:29" ht="15" customHeight="1">
      <c r="A43" s="1823" t="s">
        <v>506</v>
      </c>
      <c r="B43" s="1824"/>
      <c r="C43" s="1825"/>
      <c r="D43" s="395">
        <v>455343</v>
      </c>
      <c r="E43" s="396">
        <v>776863</v>
      </c>
      <c r="F43" s="397">
        <v>532404</v>
      </c>
      <c r="G43" s="516">
        <v>-0.31467453077312213</v>
      </c>
      <c r="H43" s="517">
        <v>0.16923725631007835</v>
      </c>
      <c r="K43" s="409"/>
      <c r="L43" s="1806" t="s">
        <v>622</v>
      </c>
      <c r="M43" s="1806"/>
      <c r="N43" s="1806"/>
      <c r="O43" s="1806"/>
      <c r="P43" s="1806"/>
      <c r="Q43" s="1806"/>
      <c r="R43" s="1806"/>
      <c r="S43" s="1806"/>
    </row>
    <row r="44" spans="1:29">
      <c r="A44" s="1823" t="s">
        <v>510</v>
      </c>
      <c r="B44" s="1824"/>
      <c r="C44" s="1825"/>
      <c r="D44" s="395">
        <v>205898</v>
      </c>
      <c r="E44" s="396">
        <v>484531</v>
      </c>
      <c r="F44" s="397">
        <v>0</v>
      </c>
      <c r="G44" s="516">
        <v>-1</v>
      </c>
      <c r="H44" s="517">
        <v>-1</v>
      </c>
      <c r="K44" s="409"/>
      <c r="L44" s="1806" t="s">
        <v>623</v>
      </c>
      <c r="M44" s="1806"/>
      <c r="N44" s="1806"/>
      <c r="O44" s="1806"/>
      <c r="P44" s="1806"/>
      <c r="Q44" s="1806"/>
      <c r="R44" s="1806"/>
      <c r="S44" s="1806"/>
    </row>
    <row r="45" spans="1:29" ht="16.5">
      <c r="A45" s="1823" t="s">
        <v>624</v>
      </c>
      <c r="B45" s="1824"/>
      <c r="C45" s="1825"/>
      <c r="D45" s="395">
        <v>3299330</v>
      </c>
      <c r="E45" s="396">
        <v>4690015</v>
      </c>
      <c r="F45" s="397">
        <v>3884639</v>
      </c>
      <c r="G45" s="516">
        <v>-0.17172141240486438</v>
      </c>
      <c r="H45" s="517">
        <v>0.17740238169567757</v>
      </c>
      <c r="L45" s="1806"/>
      <c r="M45" s="1806"/>
      <c r="N45" s="1806"/>
      <c r="O45" s="1806"/>
      <c r="P45" s="1806"/>
      <c r="Q45" s="1806"/>
      <c r="R45" s="1806"/>
      <c r="S45" s="1806"/>
    </row>
    <row r="46" spans="1:29">
      <c r="A46" s="1814" t="s">
        <v>512</v>
      </c>
      <c r="B46" s="1815"/>
      <c r="C46" s="1816"/>
      <c r="D46" s="395">
        <v>164631864</v>
      </c>
      <c r="E46" s="396">
        <v>171029145</v>
      </c>
      <c r="F46" s="397">
        <v>166387406</v>
      </c>
      <c r="G46" s="516">
        <v>-2.7140046803134088E-2</v>
      </c>
      <c r="H46" s="517">
        <v>1.0663439976601463E-2</v>
      </c>
    </row>
    <row r="47" spans="1:29">
      <c r="A47" s="1845"/>
      <c r="B47" s="1812"/>
      <c r="C47" s="1826"/>
      <c r="D47" s="390"/>
      <c r="E47" s="391"/>
      <c r="F47" s="392"/>
      <c r="G47" s="394"/>
      <c r="H47" s="388"/>
    </row>
    <row r="48" spans="1:29">
      <c r="A48" s="1823" t="s">
        <v>51</v>
      </c>
      <c r="B48" s="1824"/>
      <c r="C48" s="1825"/>
      <c r="D48" s="395">
        <v>18220340</v>
      </c>
      <c r="E48" s="396">
        <v>19509998</v>
      </c>
      <c r="F48" s="397">
        <v>20633250</v>
      </c>
      <c r="G48" s="516">
        <v>5.7573147880384257E-2</v>
      </c>
      <c r="H48" s="517">
        <v>0.13242947167835517</v>
      </c>
    </row>
    <row r="49" spans="1:8">
      <c r="A49" s="531" t="s">
        <v>513</v>
      </c>
      <c r="B49" s="532"/>
      <c r="C49" s="408"/>
      <c r="D49" s="384">
        <v>10774006</v>
      </c>
      <c r="E49" s="385">
        <v>11024006</v>
      </c>
      <c r="F49" s="386">
        <v>11024006</v>
      </c>
      <c r="G49" s="394">
        <v>0</v>
      </c>
      <c r="H49" s="388">
        <v>2.3203996730649656E-2</v>
      </c>
    </row>
    <row r="50" spans="1:8">
      <c r="A50" s="406" t="s">
        <v>516</v>
      </c>
      <c r="B50" s="407"/>
      <c r="C50" s="408"/>
      <c r="D50" s="384">
        <v>5947808</v>
      </c>
      <c r="E50" s="385">
        <v>6488968</v>
      </c>
      <c r="F50" s="386">
        <v>6488969</v>
      </c>
      <c r="G50" s="394">
        <v>1.541077101485655E-7</v>
      </c>
      <c r="H50" s="388">
        <v>9.0984947732004828E-2</v>
      </c>
    </row>
    <row r="51" spans="1:8">
      <c r="A51" s="531" t="s">
        <v>593</v>
      </c>
      <c r="B51" s="532"/>
      <c r="C51" s="408"/>
      <c r="D51" s="384">
        <v>697475</v>
      </c>
      <c r="E51" s="385">
        <v>-583178</v>
      </c>
      <c r="F51" s="386">
        <v>-495371</v>
      </c>
      <c r="G51" s="394" t="s">
        <v>41</v>
      </c>
      <c r="H51" s="388" t="s">
        <v>41</v>
      </c>
    </row>
    <row r="52" spans="1:8">
      <c r="A52" s="531" t="s">
        <v>389</v>
      </c>
      <c r="B52" s="533"/>
      <c r="C52" s="412"/>
      <c r="D52" s="384">
        <v>801051</v>
      </c>
      <c r="E52" s="385">
        <v>2580202</v>
      </c>
      <c r="F52" s="386">
        <v>3615646</v>
      </c>
      <c r="G52" s="394">
        <v>0.4013034638373274</v>
      </c>
      <c r="H52" s="388">
        <v>3.5136277215807734</v>
      </c>
    </row>
    <row r="53" spans="1:8">
      <c r="A53" s="1820"/>
      <c r="B53" s="1821"/>
      <c r="C53" s="1822"/>
      <c r="D53" s="390"/>
      <c r="E53" s="391"/>
      <c r="F53" s="392"/>
      <c r="G53" s="394"/>
      <c r="H53" s="388"/>
    </row>
    <row r="54" spans="1:8">
      <c r="A54" s="1814" t="s">
        <v>518</v>
      </c>
      <c r="B54" s="1815"/>
      <c r="C54" s="1816"/>
      <c r="D54" s="395">
        <v>18220340</v>
      </c>
      <c r="E54" s="396">
        <v>19509998</v>
      </c>
      <c r="F54" s="397">
        <v>20633250</v>
      </c>
      <c r="G54" s="515">
        <v>5.7573147880384257E-2</v>
      </c>
      <c r="H54" s="399">
        <v>0.13242947167835517</v>
      </c>
    </row>
    <row r="55" spans="1:8">
      <c r="A55" s="534"/>
      <c r="B55" s="522"/>
      <c r="C55" s="535"/>
      <c r="D55" s="390"/>
      <c r="E55" s="391"/>
      <c r="F55" s="392"/>
      <c r="G55" s="513"/>
      <c r="H55" s="514"/>
    </row>
    <row r="56" spans="1:8">
      <c r="A56" s="1817" t="s">
        <v>519</v>
      </c>
      <c r="B56" s="1818"/>
      <c r="C56" s="1819"/>
      <c r="D56" s="395">
        <v>182852204</v>
      </c>
      <c r="E56" s="396">
        <v>190539143</v>
      </c>
      <c r="F56" s="397">
        <v>187020656</v>
      </c>
      <c r="G56" s="515">
        <v>-1.8465953738439955E-2</v>
      </c>
      <c r="H56" s="399">
        <v>2.2796837603335618E-2</v>
      </c>
    </row>
    <row r="57" spans="1:8">
      <c r="A57" s="1820"/>
      <c r="B57" s="1821"/>
      <c r="C57" s="1822"/>
      <c r="D57" s="390"/>
      <c r="E57" s="391"/>
      <c r="F57" s="392"/>
      <c r="G57" s="394"/>
      <c r="H57" s="388"/>
    </row>
    <row r="58" spans="1:8">
      <c r="A58" s="1820" t="s">
        <v>375</v>
      </c>
      <c r="B58" s="1821"/>
      <c r="C58" s="1822"/>
      <c r="D58" s="384">
        <v>112868480</v>
      </c>
      <c r="E58" s="385">
        <v>135953567</v>
      </c>
      <c r="F58" s="386">
        <v>133169883</v>
      </c>
      <c r="G58" s="394">
        <v>-2.0475255349497345E-2</v>
      </c>
      <c r="H58" s="388">
        <v>0.17986778062396169</v>
      </c>
    </row>
    <row r="59" spans="1:8">
      <c r="A59" s="1820" t="s">
        <v>520</v>
      </c>
      <c r="B59" s="1821"/>
      <c r="C59" s="1822"/>
      <c r="D59" s="384">
        <v>19477403</v>
      </c>
      <c r="E59" s="385">
        <v>20762191</v>
      </c>
      <c r="F59" s="386">
        <v>21203561</v>
      </c>
      <c r="G59" s="394">
        <v>2.1258353706504307E-2</v>
      </c>
      <c r="H59" s="388">
        <v>8.862362194795681E-2</v>
      </c>
    </row>
    <row r="60" spans="1:8">
      <c r="A60" s="1820" t="s">
        <v>521</v>
      </c>
      <c r="B60" s="1821"/>
      <c r="C60" s="1822"/>
      <c r="D60" s="384">
        <v>70775980</v>
      </c>
      <c r="E60" s="385">
        <v>79357524</v>
      </c>
      <c r="F60" s="386">
        <v>73424937</v>
      </c>
      <c r="G60" s="394">
        <v>-7.4757712954854783E-2</v>
      </c>
      <c r="H60" s="388">
        <v>3.7427344700843523E-2</v>
      </c>
    </row>
    <row r="61" spans="1:8">
      <c r="A61" s="1851" t="s">
        <v>522</v>
      </c>
      <c r="B61" s="1852"/>
      <c r="C61" s="1853"/>
      <c r="D61" s="526">
        <v>22615097</v>
      </c>
      <c r="E61" s="527">
        <v>35833852</v>
      </c>
      <c r="F61" s="528">
        <v>38541385</v>
      </c>
      <c r="G61" s="536">
        <v>7.5557966807475729E-2</v>
      </c>
      <c r="H61" s="530">
        <v>0.704232575257139</v>
      </c>
    </row>
    <row r="62" spans="1:8">
      <c r="A62" s="1813"/>
      <c r="B62" s="1813"/>
      <c r="C62" s="409"/>
      <c r="D62" s="409"/>
      <c r="E62" s="409"/>
      <c r="F62" s="409"/>
      <c r="G62" s="409"/>
      <c r="H62" s="409"/>
    </row>
    <row r="63" spans="1:8" ht="15" customHeight="1">
      <c r="A63" s="1827" t="s">
        <v>625</v>
      </c>
      <c r="B63" s="1827"/>
      <c r="C63" s="1827"/>
      <c r="D63" s="1827"/>
      <c r="E63" s="1827"/>
      <c r="F63" s="1827"/>
      <c r="G63" s="1827"/>
      <c r="H63" s="1827"/>
    </row>
    <row r="64" spans="1:8" ht="15" customHeight="1">
      <c r="A64" s="1827" t="s">
        <v>626</v>
      </c>
      <c r="B64" s="1827"/>
      <c r="C64" s="1827"/>
      <c r="D64" s="1827"/>
      <c r="E64" s="1827"/>
      <c r="F64" s="1827"/>
      <c r="G64" s="1827"/>
      <c r="H64" s="1827"/>
    </row>
    <row r="65" spans="1:8">
      <c r="A65" s="1821"/>
      <c r="B65" s="1821"/>
      <c r="C65" s="409"/>
      <c r="D65" s="409"/>
      <c r="E65" s="409"/>
      <c r="F65" s="409"/>
      <c r="G65" s="409"/>
      <c r="H65" s="409"/>
    </row>
  </sheetData>
  <mergeCells count="110">
    <mergeCell ref="A53:C53"/>
    <mergeCell ref="A57:C57"/>
    <mergeCell ref="B36:C36"/>
    <mergeCell ref="A30:C30"/>
    <mergeCell ref="A31:C31"/>
    <mergeCell ref="A33:C33"/>
    <mergeCell ref="M20:N20"/>
    <mergeCell ref="A23:C23"/>
    <mergeCell ref="A24:C24"/>
    <mergeCell ref="K42:N42"/>
    <mergeCell ref="L43:S43"/>
    <mergeCell ref="Z24:AC24"/>
    <mergeCell ref="L35:N35"/>
    <mergeCell ref="L36:N36"/>
    <mergeCell ref="M37:N37"/>
    <mergeCell ref="L28:N28"/>
    <mergeCell ref="M29:N29"/>
    <mergeCell ref="M30:N30"/>
    <mergeCell ref="M31:N31"/>
    <mergeCell ref="M32:N32"/>
    <mergeCell ref="L34:N34"/>
    <mergeCell ref="Z27:AC30"/>
    <mergeCell ref="Z36:AC36"/>
    <mergeCell ref="Z25:AC25"/>
    <mergeCell ref="M25:N25"/>
    <mergeCell ref="L27:N27"/>
    <mergeCell ref="Z26:AC26"/>
    <mergeCell ref="Z35:AC35"/>
    <mergeCell ref="A65:B65"/>
    <mergeCell ref="L1:S1"/>
    <mergeCell ref="L2:S2"/>
    <mergeCell ref="L3:S3"/>
    <mergeCell ref="A54:C54"/>
    <mergeCell ref="A56:C56"/>
    <mergeCell ref="A46:C46"/>
    <mergeCell ref="B39:C39"/>
    <mergeCell ref="B40:C40"/>
    <mergeCell ref="A37:C37"/>
    <mergeCell ref="A38:C38"/>
    <mergeCell ref="A41:C41"/>
    <mergeCell ref="A42:C42"/>
    <mergeCell ref="A43:C43"/>
    <mergeCell ref="A8:C8"/>
    <mergeCell ref="M19:N19"/>
    <mergeCell ref="A58:C58"/>
    <mergeCell ref="A59:C59"/>
    <mergeCell ref="M21:N21"/>
    <mergeCell ref="M22:N22"/>
    <mergeCell ref="M23:N23"/>
    <mergeCell ref="M24:N24"/>
    <mergeCell ref="A44:C44"/>
    <mergeCell ref="A45:C45"/>
    <mergeCell ref="A7:C7"/>
    <mergeCell ref="B9:C9"/>
    <mergeCell ref="B10:C10"/>
    <mergeCell ref="A11:C11"/>
    <mergeCell ref="L6:N6"/>
    <mergeCell ref="L7:N7"/>
    <mergeCell ref="M8:N8"/>
    <mergeCell ref="L17:N17"/>
    <mergeCell ref="A62:B62"/>
    <mergeCell ref="A47:C47"/>
    <mergeCell ref="L44:S45"/>
    <mergeCell ref="A60:C60"/>
    <mergeCell ref="L40:N40"/>
    <mergeCell ref="A61:C61"/>
    <mergeCell ref="L14:N14"/>
    <mergeCell ref="A25:C25"/>
    <mergeCell ref="A26:C26"/>
    <mergeCell ref="A27:C27"/>
    <mergeCell ref="A28:C28"/>
    <mergeCell ref="A29:C29"/>
    <mergeCell ref="A48:C48"/>
    <mergeCell ref="A32:C32"/>
    <mergeCell ref="B34:C34"/>
    <mergeCell ref="B35:C35"/>
    <mergeCell ref="A17:C17"/>
    <mergeCell ref="A18:C18"/>
    <mergeCell ref="L18:N18"/>
    <mergeCell ref="M9:N9"/>
    <mergeCell ref="M10:N10"/>
    <mergeCell ref="L11:N11"/>
    <mergeCell ref="L12:N12"/>
    <mergeCell ref="L13:N13"/>
    <mergeCell ref="L15:N15"/>
    <mergeCell ref="L16:N16"/>
    <mergeCell ref="A63:H63"/>
    <mergeCell ref="A64:H64"/>
    <mergeCell ref="T5:U5"/>
    <mergeCell ref="AD4:AE4"/>
    <mergeCell ref="A1:H1"/>
    <mergeCell ref="A2:H2"/>
    <mergeCell ref="A3:H3"/>
    <mergeCell ref="D5:F5"/>
    <mergeCell ref="G5:H5"/>
    <mergeCell ref="A6:C6"/>
    <mergeCell ref="B20:C20"/>
    <mergeCell ref="R5:S5"/>
    <mergeCell ref="Z1:AC1"/>
    <mergeCell ref="Z2:AC2"/>
    <mergeCell ref="AA4:AC4"/>
    <mergeCell ref="A4:C4"/>
    <mergeCell ref="L4:N4"/>
    <mergeCell ref="B21:C21"/>
    <mergeCell ref="B22:C22"/>
    <mergeCell ref="A19:C19"/>
    <mergeCell ref="O5:Q5"/>
    <mergeCell ref="A12:C12"/>
    <mergeCell ref="A15:C15"/>
    <mergeCell ref="A16:C16"/>
  </mergeCells>
  <hyperlinks>
    <hyperlink ref="A4" location="Index!A1" display="Back to index" xr:uid="{85D518F2-F26A-4A1A-9996-8E1A8AD094C8}"/>
    <hyperlink ref="L4" location="Index!A1" display="Back to index" xr:uid="{7BAC63C4-4374-45FB-8DAB-076BF582F7CF}"/>
    <hyperlink ref="Z3" location="Index!A1" display="Back to index" xr:uid="{34A047AF-7030-4586-B9CA-11F8ABB263B1}"/>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2C513-6A8C-2C4F-913E-FADF35800948}">
  <sheetPr>
    <tabColor theme="2" tint="-9.9978637043366805E-2"/>
  </sheetPr>
  <dimension ref="A1:I53"/>
  <sheetViews>
    <sheetView showGridLines="0" zoomScale="70" zoomScaleNormal="60" workbookViewId="0">
      <selection activeCell="G31" sqref="G31"/>
    </sheetView>
  </sheetViews>
  <sheetFormatPr baseColWidth="10" defaultColWidth="11.453125" defaultRowHeight="14"/>
  <cols>
    <col min="1" max="1" width="68" style="370" customWidth="1"/>
    <col min="2" max="2" width="13.1796875" style="370" customWidth="1"/>
    <col min="3" max="4" width="13.1796875" style="370" bestFit="1" customWidth="1"/>
    <col min="5" max="8" width="11.453125" style="370"/>
    <col min="9" max="9" width="15.453125" style="370" bestFit="1" customWidth="1"/>
    <col min="10" max="16384" width="11.453125" style="370"/>
  </cols>
  <sheetData>
    <row r="1" spans="1:6">
      <c r="A1" s="1807" t="s">
        <v>627</v>
      </c>
      <c r="B1" s="1807"/>
      <c r="C1" s="1807"/>
      <c r="D1" s="1807"/>
      <c r="E1" s="1807"/>
      <c r="F1" s="1807"/>
    </row>
    <row r="2" spans="1:6">
      <c r="A2" s="1807" t="s">
        <v>471</v>
      </c>
      <c r="B2" s="1807"/>
      <c r="C2" s="1807"/>
      <c r="D2" s="1807"/>
      <c r="E2" s="1807"/>
      <c r="F2" s="1807"/>
    </row>
    <row r="3" spans="1:6" ht="14.5" thickBot="1">
      <c r="A3" s="504" t="s">
        <v>32</v>
      </c>
      <c r="B3" s="436"/>
      <c r="C3" s="436"/>
      <c r="D3" s="436"/>
      <c r="E3" s="537"/>
      <c r="F3" s="537"/>
    </row>
    <row r="4" spans="1:6">
      <c r="A4" s="435"/>
      <c r="B4" s="1792" t="s">
        <v>124</v>
      </c>
      <c r="C4" s="1793"/>
      <c r="D4" s="1794"/>
      <c r="E4" s="1792" t="s">
        <v>29</v>
      </c>
      <c r="F4" s="1794"/>
    </row>
    <row r="5" spans="1:6" ht="14.5" thickBot="1">
      <c r="A5" s="436"/>
      <c r="B5" s="141" t="s">
        <v>765</v>
      </c>
      <c r="C5" s="142" t="s">
        <v>330</v>
      </c>
      <c r="D5" s="143" t="s">
        <v>766</v>
      </c>
      <c r="E5" s="440" t="s">
        <v>34</v>
      </c>
      <c r="F5" s="441" t="s">
        <v>35</v>
      </c>
    </row>
    <row r="6" spans="1:6">
      <c r="A6" s="442" t="s">
        <v>472</v>
      </c>
      <c r="B6" s="443"/>
      <c r="C6" s="444"/>
      <c r="D6" s="445"/>
      <c r="E6" s="444"/>
      <c r="F6" s="445"/>
    </row>
    <row r="7" spans="1:6">
      <c r="A7" s="446" t="s">
        <v>125</v>
      </c>
      <c r="B7" s="447">
        <v>2325205.4218484634</v>
      </c>
      <c r="C7" s="448">
        <v>2625522.8977075447</v>
      </c>
      <c r="D7" s="449">
        <v>2374837.7853729674</v>
      </c>
      <c r="E7" s="450">
        <v>-9.5480070866440059E-2</v>
      </c>
      <c r="F7" s="451">
        <v>2.1345367191277109E-2</v>
      </c>
    </row>
    <row r="8" spans="1:6">
      <c r="A8" s="446" t="s">
        <v>628</v>
      </c>
      <c r="B8" s="447">
        <v>1483228.9187100932</v>
      </c>
      <c r="C8" s="448">
        <v>1794095.7296399297</v>
      </c>
      <c r="D8" s="449">
        <v>1778291.761556613</v>
      </c>
      <c r="E8" s="450">
        <v>-8.8088767072025398E-3</v>
      </c>
      <c r="F8" s="451">
        <v>0.19893277371042939</v>
      </c>
    </row>
    <row r="9" spans="1:6">
      <c r="A9" s="452" t="s">
        <v>130</v>
      </c>
      <c r="B9" s="395">
        <v>8838281.261490006</v>
      </c>
      <c r="C9" s="453">
        <v>9919102.3817938101</v>
      </c>
      <c r="D9" s="454">
        <v>9596816.1243559103</v>
      </c>
      <c r="E9" s="455">
        <v>-3.2491474029892609E-2</v>
      </c>
      <c r="F9" s="456">
        <v>8.5823797684622116E-2</v>
      </c>
    </row>
    <row r="10" spans="1:6">
      <c r="A10" s="457" t="s">
        <v>482</v>
      </c>
      <c r="B10" s="384">
        <v>8703786.0825043954</v>
      </c>
      <c r="C10" s="448">
        <v>9782779.8179643638</v>
      </c>
      <c r="D10" s="449">
        <v>9471576.6239341721</v>
      </c>
      <c r="E10" s="450">
        <v>-3.1811325596710405E-2</v>
      </c>
      <c r="F10" s="451">
        <v>8.8213397497569845E-2</v>
      </c>
    </row>
    <row r="11" spans="1:6">
      <c r="A11" s="457" t="s">
        <v>484</v>
      </c>
      <c r="B11" s="384">
        <v>89481.427947922493</v>
      </c>
      <c r="C11" s="448">
        <v>95751.056694238505</v>
      </c>
      <c r="D11" s="449">
        <v>89849.99335266641</v>
      </c>
      <c r="E11" s="450">
        <v>-6.1629224212281453E-2</v>
      </c>
      <c r="F11" s="451">
        <v>4.1189039244928782E-3</v>
      </c>
    </row>
    <row r="12" spans="1:6">
      <c r="A12" s="457" t="s">
        <v>629</v>
      </c>
      <c r="B12" s="384">
        <v>45013.751037689297</v>
      </c>
      <c r="C12" s="448">
        <v>40571.507135206404</v>
      </c>
      <c r="D12" s="449">
        <v>35389.507069072097</v>
      </c>
      <c r="E12" s="450">
        <v>-0.12772510641187307</v>
      </c>
      <c r="F12" s="451">
        <v>-0.21380675341983768</v>
      </c>
    </row>
    <row r="13" spans="1:6">
      <c r="A13" s="457" t="s">
        <v>220</v>
      </c>
      <c r="B13" s="458">
        <v>-614337.15769216034</v>
      </c>
      <c r="C13" s="448">
        <v>-467582.79598747229</v>
      </c>
      <c r="D13" s="449">
        <v>-448075.27433302673</v>
      </c>
      <c r="E13" s="450">
        <v>-4.1719930292234753E-2</v>
      </c>
      <c r="F13" s="451">
        <v>-0.27063621543537852</v>
      </c>
    </row>
    <row r="14" spans="1:6">
      <c r="A14" s="459" t="s">
        <v>630</v>
      </c>
      <c r="B14" s="460">
        <v>8223944.1037978455</v>
      </c>
      <c r="C14" s="453">
        <v>9451519.5858063381</v>
      </c>
      <c r="D14" s="461">
        <v>9148740.8500228841</v>
      </c>
      <c r="E14" s="455">
        <v>-3.2034926557010679E-2</v>
      </c>
      <c r="F14" s="456">
        <v>0.11245173052647139</v>
      </c>
    </row>
    <row r="15" spans="1:6">
      <c r="A15" s="413" t="s">
        <v>631</v>
      </c>
      <c r="B15" s="447">
        <v>54897.722743525097</v>
      </c>
      <c r="C15" s="448">
        <v>61985.772140485104</v>
      </c>
      <c r="D15" s="462">
        <v>67169.836086350304</v>
      </c>
      <c r="E15" s="450">
        <v>8.363312687492197E-2</v>
      </c>
      <c r="F15" s="451">
        <v>0.22354503483065957</v>
      </c>
    </row>
    <row r="16" spans="1:6">
      <c r="A16" s="413" t="s">
        <v>530</v>
      </c>
      <c r="B16" s="447">
        <v>385143.86130447767</v>
      </c>
      <c r="C16" s="448">
        <v>414891.63518148026</v>
      </c>
      <c r="D16" s="462">
        <v>430775.39616172394</v>
      </c>
      <c r="E16" s="450">
        <v>3.8284119594977684E-2</v>
      </c>
      <c r="F16" s="451">
        <v>0.11847919554706854</v>
      </c>
    </row>
    <row r="17" spans="1:9">
      <c r="A17" s="463" t="s">
        <v>632</v>
      </c>
      <c r="B17" s="460">
        <v>12472420.028404403</v>
      </c>
      <c r="C17" s="453">
        <v>14348015.620475778</v>
      </c>
      <c r="D17" s="461">
        <v>13799815.629200539</v>
      </c>
      <c r="E17" s="455">
        <v>-3.8207373463750249E-2</v>
      </c>
      <c r="F17" s="456">
        <v>0.10642646717903625</v>
      </c>
    </row>
    <row r="18" spans="1:9">
      <c r="A18" s="463"/>
      <c r="B18" s="464"/>
      <c r="C18" s="465"/>
      <c r="D18" s="466"/>
      <c r="E18" s="450"/>
      <c r="F18" s="451"/>
    </row>
    <row r="19" spans="1:9">
      <c r="A19" s="459" t="s">
        <v>531</v>
      </c>
      <c r="B19" s="464"/>
      <c r="C19" s="465"/>
      <c r="D19" s="466"/>
      <c r="E19" s="450"/>
      <c r="F19" s="451"/>
    </row>
    <row r="20" spans="1:9">
      <c r="A20" s="389" t="s">
        <v>50</v>
      </c>
      <c r="B20" s="447">
        <v>10722703.438451521</v>
      </c>
      <c r="C20" s="448">
        <v>12114177.792850811</v>
      </c>
      <c r="D20" s="449">
        <v>11554074.823980074</v>
      </c>
      <c r="E20" s="450">
        <v>-4.6235326775646457E-2</v>
      </c>
      <c r="F20" s="451">
        <v>7.7533747930327301E-2</v>
      </c>
    </row>
    <row r="21" spans="1:9">
      <c r="A21" s="389" t="s">
        <v>177</v>
      </c>
      <c r="B21" s="447">
        <v>78187.064433093401</v>
      </c>
      <c r="C21" s="448">
        <v>89696.902632773796</v>
      </c>
      <c r="D21" s="449">
        <v>106430.1714043195</v>
      </c>
      <c r="E21" s="450">
        <v>0.1865534737587653</v>
      </c>
      <c r="F21" s="451">
        <v>0.36122480330994411</v>
      </c>
    </row>
    <row r="22" spans="1:9">
      <c r="A22" s="389" t="s">
        <v>633</v>
      </c>
      <c r="B22" s="447">
        <v>168936.39696914921</v>
      </c>
      <c r="C22" s="448">
        <v>191218.32192775351</v>
      </c>
      <c r="D22" s="449">
        <v>185591.7790536877</v>
      </c>
      <c r="E22" s="450">
        <v>-2.9424705840644494E-2</v>
      </c>
      <c r="F22" s="451">
        <v>9.8589660862602901E-2</v>
      </c>
    </row>
    <row r="23" spans="1:9">
      <c r="A23" s="389" t="s">
        <v>511</v>
      </c>
      <c r="B23" s="447">
        <v>811552.99489535345</v>
      </c>
      <c r="C23" s="448">
        <v>1111165.6058860929</v>
      </c>
      <c r="D23" s="449">
        <v>1119145.1089640553</v>
      </c>
      <c r="E23" s="450">
        <v>7.181200566048096E-3</v>
      </c>
      <c r="F23" s="451">
        <v>0.37901667051128896</v>
      </c>
    </row>
    <row r="24" spans="1:9">
      <c r="A24" s="463" t="s">
        <v>634</v>
      </c>
      <c r="B24" s="460">
        <v>11781379.894749118</v>
      </c>
      <c r="C24" s="453">
        <v>13506258.623297431</v>
      </c>
      <c r="D24" s="461">
        <v>12965241.883402137</v>
      </c>
      <c r="E24" s="455">
        <v>-4.0056743690815577E-2</v>
      </c>
      <c r="F24" s="456">
        <v>0.10048585133738519</v>
      </c>
    </row>
    <row r="25" spans="1:9">
      <c r="A25" s="467"/>
      <c r="B25" s="464"/>
      <c r="C25" s="465"/>
      <c r="D25" s="468"/>
      <c r="E25" s="450"/>
      <c r="F25" s="451"/>
    </row>
    <row r="26" spans="1:9">
      <c r="A26" s="452" t="s">
        <v>51</v>
      </c>
      <c r="B26" s="460">
        <v>691040.13378848333</v>
      </c>
      <c r="C26" s="453">
        <v>841756.99731755548</v>
      </c>
      <c r="D26" s="454">
        <v>834573.74602055072</v>
      </c>
      <c r="E26" s="455">
        <v>-8.533640135924947E-3</v>
      </c>
      <c r="F26" s="456">
        <v>0.2077066225447346</v>
      </c>
    </row>
    <row r="27" spans="1:9">
      <c r="A27" s="389"/>
      <c r="B27" s="464"/>
      <c r="C27" s="465"/>
      <c r="D27" s="468"/>
      <c r="E27" s="450"/>
      <c r="F27" s="451"/>
    </row>
    <row r="28" spans="1:9" ht="14.5" thickBot="1">
      <c r="A28" s="469" t="s">
        <v>635</v>
      </c>
      <c r="B28" s="470">
        <v>12472420.028537601</v>
      </c>
      <c r="C28" s="471">
        <v>14348015.620614987</v>
      </c>
      <c r="D28" s="472">
        <v>13799815.629422687</v>
      </c>
      <c r="E28" s="473">
        <v>-3.8207373457598948E-2</v>
      </c>
      <c r="F28" s="474">
        <v>0.10642646718503146</v>
      </c>
    </row>
    <row r="29" spans="1:9" ht="14.5" thickBot="1">
      <c r="A29" s="475"/>
      <c r="B29" s="476"/>
      <c r="C29" s="476"/>
      <c r="D29" s="476"/>
      <c r="E29" s="476"/>
      <c r="F29" s="476"/>
    </row>
    <row r="30" spans="1:9">
      <c r="A30" s="834"/>
      <c r="B30" s="1792" t="s">
        <v>28</v>
      </c>
      <c r="C30" s="1793"/>
      <c r="D30" s="1794"/>
      <c r="E30" s="1792" t="s">
        <v>29</v>
      </c>
      <c r="F30" s="1794"/>
      <c r="G30" s="1787" t="s">
        <v>763</v>
      </c>
      <c r="H30" s="1802"/>
      <c r="I30" s="828" t="s">
        <v>29</v>
      </c>
    </row>
    <row r="31" spans="1:9" ht="14.5" thickBot="1">
      <c r="A31" s="477"/>
      <c r="B31" s="437" t="s">
        <v>721</v>
      </c>
      <c r="C31" s="438" t="s">
        <v>33</v>
      </c>
      <c r="D31" s="439" t="s">
        <v>722</v>
      </c>
      <c r="E31" s="440" t="s">
        <v>34</v>
      </c>
      <c r="F31" s="441" t="s">
        <v>35</v>
      </c>
      <c r="G31" s="635" t="s">
        <v>819</v>
      </c>
      <c r="H31" s="636" t="s">
        <v>820</v>
      </c>
      <c r="I31" s="1077" t="s">
        <v>723</v>
      </c>
    </row>
    <row r="32" spans="1:9">
      <c r="A32" s="478" t="s">
        <v>188</v>
      </c>
      <c r="B32" s="802">
        <v>-79372.570013310193</v>
      </c>
      <c r="C32" s="803">
        <v>97602.539611770786</v>
      </c>
      <c r="D32" s="804">
        <v>83841.968164649428</v>
      </c>
      <c r="E32" s="479">
        <v>-0.14098579301169989</v>
      </c>
      <c r="F32" s="480" t="s">
        <v>41</v>
      </c>
      <c r="G32" s="652">
        <v>181692.13047829832</v>
      </c>
      <c r="H32" s="652">
        <v>336530.24706284842</v>
      </c>
      <c r="I32" s="1266">
        <v>0.85220045676686196</v>
      </c>
    </row>
    <row r="33" spans="1:9">
      <c r="A33" s="481" t="s">
        <v>636</v>
      </c>
      <c r="B33" s="805">
        <v>-36599.027357782841</v>
      </c>
      <c r="C33" s="806">
        <v>-23161.291410604499</v>
      </c>
      <c r="D33" s="807">
        <v>-7908.3150342827012</v>
      </c>
      <c r="E33" s="450">
        <v>-0.65855465940634705</v>
      </c>
      <c r="F33" s="451">
        <v>-0.78392007642790573</v>
      </c>
      <c r="G33" s="556">
        <v>-245311.29482449123</v>
      </c>
      <c r="H33" s="556">
        <v>-5535.2180986075009</v>
      </c>
      <c r="I33" s="1267">
        <v>-0.97743594275767987</v>
      </c>
    </row>
    <row r="34" spans="1:9">
      <c r="A34" s="482" t="s">
        <v>637</v>
      </c>
      <c r="B34" s="808">
        <v>-115971.59737109303</v>
      </c>
      <c r="C34" s="809">
        <v>74441.24820116628</v>
      </c>
      <c r="D34" s="810">
        <v>75933.653130366729</v>
      </c>
      <c r="E34" s="455">
        <v>2.0048091149243552E-2</v>
      </c>
      <c r="F34" s="456" t="s">
        <v>41</v>
      </c>
      <c r="G34" s="653">
        <v>-63619.164346192905</v>
      </c>
      <c r="H34" s="653">
        <v>330995.02896424092</v>
      </c>
      <c r="I34" s="1268" t="s">
        <v>41</v>
      </c>
    </row>
    <row r="35" spans="1:9">
      <c r="A35" s="481" t="s">
        <v>480</v>
      </c>
      <c r="B35" s="805">
        <v>31186.766814382314</v>
      </c>
      <c r="C35" s="806">
        <v>44902.458398176881</v>
      </c>
      <c r="D35" s="807">
        <v>48201.891207136046</v>
      </c>
      <c r="E35" s="450">
        <v>7.348000369380947E-2</v>
      </c>
      <c r="F35" s="451">
        <v>0.54558795703397234</v>
      </c>
      <c r="G35" s="654">
        <v>110150.81090734722</v>
      </c>
      <c r="H35" s="654">
        <v>166326.10335361742</v>
      </c>
      <c r="I35" s="1267">
        <v>0.50998528275494737</v>
      </c>
    </row>
    <row r="36" spans="1:9">
      <c r="A36" s="481" t="s">
        <v>497</v>
      </c>
      <c r="B36" s="805">
        <v>-79517.303837803804</v>
      </c>
      <c r="C36" s="806">
        <v>-78514.465336339897</v>
      </c>
      <c r="D36" s="807">
        <v>-90747.465479853388</v>
      </c>
      <c r="E36" s="450">
        <v>0.15580568613834189</v>
      </c>
      <c r="F36" s="451">
        <v>0.14122915516547718</v>
      </c>
      <c r="G36" s="556">
        <v>-260355.6325147647</v>
      </c>
      <c r="H36" s="556">
        <v>-361989.28175236809</v>
      </c>
      <c r="I36" s="1267">
        <v>0.39036470329421347</v>
      </c>
    </row>
    <row r="37" spans="1:9">
      <c r="A37" s="481" t="s">
        <v>638</v>
      </c>
      <c r="B37" s="1253">
        <v>215.49508810619997</v>
      </c>
      <c r="C37" s="1254">
        <v>-88.82464870470001</v>
      </c>
      <c r="D37" s="1255">
        <v>10.0644523051</v>
      </c>
      <c r="E37" s="450" t="s">
        <v>41</v>
      </c>
      <c r="F37" s="451">
        <v>-0.95329614055917578</v>
      </c>
      <c r="G37" s="1256">
        <v>133.7494058739</v>
      </c>
      <c r="H37" s="1256">
        <v>-70.104499137100007</v>
      </c>
      <c r="I37" s="1267" t="s">
        <v>41</v>
      </c>
    </row>
    <row r="38" spans="1:9">
      <c r="A38" s="481" t="s">
        <v>639</v>
      </c>
      <c r="B38" s="805">
        <v>143500.23002330138</v>
      </c>
      <c r="C38" s="806">
        <v>-17619.263673009202</v>
      </c>
      <c r="D38" s="807">
        <v>-10866.468568414099</v>
      </c>
      <c r="E38" s="450">
        <v>-0.38326204942035413</v>
      </c>
      <c r="F38" s="451" t="s">
        <v>41</v>
      </c>
      <c r="G38" s="556">
        <v>139433.73122459909</v>
      </c>
      <c r="H38" s="556">
        <v>-62994.279459846402</v>
      </c>
      <c r="I38" s="1269" t="s">
        <v>41</v>
      </c>
    </row>
    <row r="39" spans="1:9" ht="14.5" thickBot="1">
      <c r="A39" s="486" t="s">
        <v>549</v>
      </c>
      <c r="B39" s="811">
        <v>-20586.409283106943</v>
      </c>
      <c r="C39" s="812">
        <v>23121.152941289361</v>
      </c>
      <c r="D39" s="813">
        <v>22531.674741540381</v>
      </c>
      <c r="E39" s="473">
        <v>2.5495190540273605E-2</v>
      </c>
      <c r="F39" s="474" t="s">
        <v>41</v>
      </c>
      <c r="G39" s="655">
        <v>-74256.505323137389</v>
      </c>
      <c r="H39" s="655">
        <v>72267.466606506758</v>
      </c>
      <c r="I39" s="1270" t="s">
        <v>41</v>
      </c>
    </row>
    <row r="40" spans="1:9" ht="14.5" thickBot="1">
      <c r="A40" s="475"/>
      <c r="B40" s="476"/>
      <c r="C40" s="476"/>
      <c r="D40" s="476"/>
      <c r="E40" s="476"/>
      <c r="F40" s="476"/>
      <c r="G40" s="476"/>
      <c r="H40" s="428"/>
      <c r="I40" s="428"/>
    </row>
    <row r="41" spans="1:9">
      <c r="A41" s="488" t="s">
        <v>640</v>
      </c>
      <c r="B41" s="1257">
        <v>-1.4078279294766722</v>
      </c>
      <c r="C41" s="1258">
        <v>0.53048105114561839</v>
      </c>
      <c r="D41" s="1259">
        <v>0.699777967817102</v>
      </c>
      <c r="E41" s="489" t="s">
        <v>800</v>
      </c>
      <c r="F41" s="490" t="s">
        <v>806</v>
      </c>
      <c r="G41" s="656">
        <v>0.87809789846363695</v>
      </c>
      <c r="H41" s="657">
        <v>0.6031937548764158</v>
      </c>
      <c r="I41" s="490" t="s">
        <v>811</v>
      </c>
    </row>
    <row r="42" spans="1:9" ht="14.5" thickBot="1">
      <c r="A42" s="568" t="s">
        <v>57</v>
      </c>
      <c r="B42" s="1260">
        <v>-0.11981716569886866</v>
      </c>
      <c r="C42" s="1261">
        <v>0.11525733660220046</v>
      </c>
      <c r="D42" s="1262">
        <v>0.1075285403245551</v>
      </c>
      <c r="E42" s="427" t="s">
        <v>842</v>
      </c>
      <c r="F42" s="429" t="s">
        <v>843</v>
      </c>
      <c r="G42" s="658">
        <v>-0.10403616088637523</v>
      </c>
      <c r="H42" s="659">
        <v>9.4738868809390586E-2</v>
      </c>
      <c r="I42" s="660" t="s">
        <v>844</v>
      </c>
    </row>
    <row r="43" spans="1:9">
      <c r="A43" s="491" t="s">
        <v>641</v>
      </c>
      <c r="B43" s="1263">
        <v>0.82425866874169129</v>
      </c>
      <c r="C43" s="1264">
        <v>0.81880112306487474</v>
      </c>
      <c r="D43" s="1265">
        <v>0.83060013636384433</v>
      </c>
      <c r="E43" s="427" t="s">
        <v>646</v>
      </c>
      <c r="F43" s="429" t="s">
        <v>845</v>
      </c>
    </row>
    <row r="44" spans="1:9">
      <c r="A44" s="481" t="s">
        <v>227</v>
      </c>
      <c r="B44" s="492">
        <v>1.0124301920307662E-2</v>
      </c>
      <c r="C44" s="493">
        <v>9.6531977399473626E-3</v>
      </c>
      <c r="D44" s="494">
        <v>9.3624794086274825E-3</v>
      </c>
      <c r="E44" s="427" t="s">
        <v>728</v>
      </c>
      <c r="F44" s="429" t="s">
        <v>846</v>
      </c>
    </row>
    <row r="45" spans="1:9">
      <c r="A45" s="481" t="s">
        <v>563</v>
      </c>
      <c r="B45" s="492">
        <v>1.5217345432491685E-2</v>
      </c>
      <c r="C45" s="493">
        <v>1.3743437519070327E-2</v>
      </c>
      <c r="D45" s="494">
        <v>1.3050109411171401E-2</v>
      </c>
      <c r="E45" s="427" t="s">
        <v>728</v>
      </c>
      <c r="F45" s="429" t="s">
        <v>847</v>
      </c>
    </row>
    <row r="46" spans="1:9">
      <c r="A46" s="481" t="s">
        <v>564</v>
      </c>
      <c r="B46" s="492">
        <v>6.865526978958135</v>
      </c>
      <c r="C46" s="493">
        <v>4.883317345317689</v>
      </c>
      <c r="D46" s="494">
        <v>4.9869260710382628</v>
      </c>
      <c r="E46" s="427" t="s">
        <v>848</v>
      </c>
      <c r="F46" s="429" t="s">
        <v>849</v>
      </c>
    </row>
    <row r="47" spans="1:9">
      <c r="A47" s="481" t="s">
        <v>565</v>
      </c>
      <c r="B47" s="492">
        <v>4.5677262361789319</v>
      </c>
      <c r="C47" s="493">
        <v>3.4299736071019891</v>
      </c>
      <c r="D47" s="494">
        <v>3.5777472189217692</v>
      </c>
      <c r="E47" s="427" t="s">
        <v>850</v>
      </c>
      <c r="F47" s="429" t="s">
        <v>851</v>
      </c>
    </row>
    <row r="48" spans="1:9">
      <c r="A48" s="481" t="s">
        <v>439</v>
      </c>
      <c r="B48" s="495">
        <v>54</v>
      </c>
      <c r="C48" s="496">
        <v>43</v>
      </c>
      <c r="D48" s="497">
        <v>44</v>
      </c>
      <c r="E48" s="484">
        <v>1</v>
      </c>
      <c r="F48" s="485">
        <v>-10</v>
      </c>
    </row>
    <row r="49" spans="1:9">
      <c r="A49" s="481" t="s">
        <v>643</v>
      </c>
      <c r="B49" s="495">
        <v>851</v>
      </c>
      <c r="C49" s="496">
        <v>876</v>
      </c>
      <c r="D49" s="497">
        <v>1011</v>
      </c>
      <c r="E49" s="484">
        <v>135</v>
      </c>
      <c r="F49" s="485">
        <v>160</v>
      </c>
    </row>
    <row r="50" spans="1:9">
      <c r="A50" s="481" t="s">
        <v>440</v>
      </c>
      <c r="B50" s="495">
        <v>310</v>
      </c>
      <c r="C50" s="496">
        <v>306</v>
      </c>
      <c r="D50" s="497">
        <v>310</v>
      </c>
      <c r="E50" s="484">
        <v>4</v>
      </c>
      <c r="F50" s="485">
        <v>0</v>
      </c>
    </row>
    <row r="51" spans="1:9" ht="14.5" thickBot="1">
      <c r="A51" s="498" t="s">
        <v>82</v>
      </c>
      <c r="B51" s="499">
        <v>1650</v>
      </c>
      <c r="C51" s="500">
        <v>1575</v>
      </c>
      <c r="D51" s="501">
        <v>1568</v>
      </c>
      <c r="E51" s="502">
        <v>-7</v>
      </c>
      <c r="F51" s="503">
        <v>-82</v>
      </c>
    </row>
    <row r="52" spans="1:9">
      <c r="A52" s="838"/>
      <c r="B52" s="1097"/>
    </row>
    <row r="53" spans="1:9">
      <c r="A53" s="1705"/>
      <c r="B53" s="1705"/>
      <c r="C53" s="1705"/>
      <c r="D53" s="1705"/>
      <c r="E53" s="1705"/>
      <c r="F53" s="1705"/>
      <c r="G53" s="1705"/>
      <c r="H53" s="1705"/>
      <c r="I53" s="1705"/>
    </row>
  </sheetData>
  <mergeCells count="7">
    <mergeCell ref="G30:H30"/>
    <mergeCell ref="B30:D30"/>
    <mergeCell ref="E30:F30"/>
    <mergeCell ref="A2:F2"/>
    <mergeCell ref="A1:F1"/>
    <mergeCell ref="B4:D4"/>
    <mergeCell ref="E4:F4"/>
  </mergeCells>
  <hyperlinks>
    <hyperlink ref="A3" location="Index!A1" display="Back to index" xr:uid="{2BD83041-261C-4BD4-8E52-302DF08FCE02}"/>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192C2-BE1D-B144-816E-A15D8B2989BE}">
  <sheetPr>
    <tabColor theme="2" tint="-9.9978637043366805E-2"/>
  </sheetPr>
  <dimension ref="A1:I52"/>
  <sheetViews>
    <sheetView showGridLines="0" zoomScale="60" zoomScaleNormal="60" workbookViewId="0">
      <selection activeCell="G31" sqref="G31"/>
    </sheetView>
  </sheetViews>
  <sheetFormatPr baseColWidth="10" defaultColWidth="11.453125" defaultRowHeight="14"/>
  <cols>
    <col min="1" max="1" width="74.1796875" style="370" customWidth="1"/>
    <col min="2" max="4" width="13.1796875" style="370" bestFit="1" customWidth="1"/>
    <col min="5" max="8" width="11.453125" style="370"/>
    <col min="9" max="9" width="15.54296875" style="370" bestFit="1" customWidth="1"/>
    <col min="10" max="16384" width="11.453125" style="370"/>
  </cols>
  <sheetData>
    <row r="1" spans="1:6">
      <c r="A1" s="1807" t="s">
        <v>644</v>
      </c>
      <c r="B1" s="1807"/>
      <c r="C1" s="1807"/>
      <c r="D1" s="1807"/>
      <c r="E1" s="1807"/>
      <c r="F1" s="1807"/>
    </row>
    <row r="2" spans="1:6">
      <c r="A2" s="1807" t="s">
        <v>471</v>
      </c>
      <c r="B2" s="1807"/>
      <c r="C2" s="1807"/>
      <c r="D2" s="1807"/>
      <c r="E2" s="1807"/>
      <c r="F2" s="1807"/>
    </row>
    <row r="3" spans="1:6" ht="14.5" thickBot="1">
      <c r="A3" s="504" t="s">
        <v>32</v>
      </c>
      <c r="B3" s="436"/>
      <c r="C3" s="436"/>
      <c r="D3" s="436"/>
      <c r="E3" s="537"/>
      <c r="F3" s="537"/>
    </row>
    <row r="4" spans="1:6">
      <c r="A4" s="435"/>
      <c r="B4" s="1792" t="s">
        <v>124</v>
      </c>
      <c r="C4" s="1793"/>
      <c r="D4" s="1794"/>
      <c r="E4" s="1792" t="s">
        <v>29</v>
      </c>
      <c r="F4" s="1794"/>
    </row>
    <row r="5" spans="1:6" ht="14.5" thickBot="1">
      <c r="A5" s="436"/>
      <c r="B5" s="141" t="s">
        <v>765</v>
      </c>
      <c r="C5" s="142" t="s">
        <v>841</v>
      </c>
      <c r="D5" s="143" t="s">
        <v>766</v>
      </c>
      <c r="E5" s="440" t="s">
        <v>34</v>
      </c>
      <c r="F5" s="441" t="s">
        <v>35</v>
      </c>
    </row>
    <row r="6" spans="1:6">
      <c r="A6" s="832" t="s">
        <v>472</v>
      </c>
      <c r="B6" s="443"/>
      <c r="C6" s="444"/>
      <c r="D6" s="445"/>
      <c r="E6" s="538"/>
      <c r="F6" s="539"/>
    </row>
    <row r="7" spans="1:6">
      <c r="A7" s="491" t="s">
        <v>125</v>
      </c>
      <c r="B7" s="458">
        <v>1861010.8222000001</v>
      </c>
      <c r="C7" s="540">
        <v>1577390.54935</v>
      </c>
      <c r="D7" s="449">
        <v>1107338.78568</v>
      </c>
      <c r="E7" s="541">
        <v>-0.29799326733870424</v>
      </c>
      <c r="F7" s="451">
        <v>-0.40497993215807537</v>
      </c>
    </row>
    <row r="8" spans="1:6">
      <c r="A8" s="491" t="s">
        <v>628</v>
      </c>
      <c r="B8" s="458">
        <v>1435435.5918399999</v>
      </c>
      <c r="C8" s="540">
        <v>1525591.91365</v>
      </c>
      <c r="D8" s="449">
        <v>1591562.2021900001</v>
      </c>
      <c r="E8" s="541">
        <v>4.3242421482272642E-2</v>
      </c>
      <c r="F8" s="451">
        <v>0.10876601586133927</v>
      </c>
    </row>
    <row r="9" spans="1:6">
      <c r="A9" s="425" t="s">
        <v>130</v>
      </c>
      <c r="B9" s="483">
        <v>12928787.017669998</v>
      </c>
      <c r="C9" s="542">
        <v>13288671.542369997</v>
      </c>
      <c r="D9" s="454">
        <v>13512891.971789999</v>
      </c>
      <c r="E9" s="543">
        <v>1.6873050756434971E-2</v>
      </c>
      <c r="F9" s="456">
        <v>4.5178635344653273E-2</v>
      </c>
    </row>
    <row r="10" spans="1:6">
      <c r="A10" s="544" t="s">
        <v>482</v>
      </c>
      <c r="B10" s="458">
        <v>11904708.031059999</v>
      </c>
      <c r="C10" s="540">
        <v>12172178.826049998</v>
      </c>
      <c r="D10" s="449">
        <v>12544853.189819999</v>
      </c>
      <c r="E10" s="541">
        <v>3.0616898510596124E-2</v>
      </c>
      <c r="F10" s="451">
        <v>5.3772436677138824E-2</v>
      </c>
    </row>
    <row r="11" spans="1:6">
      <c r="A11" s="544" t="s">
        <v>484</v>
      </c>
      <c r="B11" s="458">
        <v>913273.48506999994</v>
      </c>
      <c r="C11" s="540">
        <v>1067141.7935800001</v>
      </c>
      <c r="D11" s="449">
        <v>905081.86082000006</v>
      </c>
      <c r="E11" s="541">
        <v>-0.15186354215996778</v>
      </c>
      <c r="F11" s="451">
        <v>-8.9695194089336461E-3</v>
      </c>
    </row>
    <row r="12" spans="1:6">
      <c r="A12" s="544" t="s">
        <v>629</v>
      </c>
      <c r="B12" s="458">
        <v>110805.50154000001</v>
      </c>
      <c r="C12" s="540">
        <v>49350.922740000002</v>
      </c>
      <c r="D12" s="449">
        <v>62956.921150000002</v>
      </c>
      <c r="E12" s="541">
        <v>0.27569896679909567</v>
      </c>
      <c r="F12" s="451">
        <v>-0.43182495205553495</v>
      </c>
    </row>
    <row r="13" spans="1:6">
      <c r="A13" s="544" t="s">
        <v>220</v>
      </c>
      <c r="B13" s="458">
        <v>-1821546.0164699999</v>
      </c>
      <c r="C13" s="540">
        <v>-1487787.2643900001</v>
      </c>
      <c r="D13" s="449">
        <v>-1145702.00627</v>
      </c>
      <c r="E13" s="541">
        <v>-0.22992887915347004</v>
      </c>
      <c r="F13" s="451">
        <v>-0.37102768971476641</v>
      </c>
    </row>
    <row r="14" spans="1:6">
      <c r="A14" s="836" t="s">
        <v>630</v>
      </c>
      <c r="B14" s="483">
        <v>11107241.001199998</v>
      </c>
      <c r="C14" s="542">
        <v>11800884.277979996</v>
      </c>
      <c r="D14" s="454">
        <v>12367189.965519998</v>
      </c>
      <c r="E14" s="543">
        <v>4.7988411224123784E-2</v>
      </c>
      <c r="F14" s="456">
        <v>0.11343491729259125</v>
      </c>
    </row>
    <row r="15" spans="1:6">
      <c r="A15" s="531" t="s">
        <v>631</v>
      </c>
      <c r="B15" s="458">
        <v>165559.06784999999</v>
      </c>
      <c r="C15" s="540">
        <v>145752.9852</v>
      </c>
      <c r="D15" s="449">
        <v>144236.69427000001</v>
      </c>
      <c r="E15" s="541">
        <v>-1.0403155228137284E-2</v>
      </c>
      <c r="F15" s="451">
        <v>-0.12879012824183389</v>
      </c>
    </row>
    <row r="16" spans="1:6">
      <c r="A16" s="531" t="s">
        <v>530</v>
      </c>
      <c r="B16" s="458">
        <v>1080246.6185800035</v>
      </c>
      <c r="C16" s="540">
        <v>1035652.7537900019</v>
      </c>
      <c r="D16" s="449">
        <v>952302.70907000103</v>
      </c>
      <c r="E16" s="541">
        <v>-8.0480686615256758E-2</v>
      </c>
      <c r="F16" s="451">
        <v>-0.11843953714771749</v>
      </c>
    </row>
    <row r="17" spans="1:9">
      <c r="A17" s="833" t="s">
        <v>632</v>
      </c>
      <c r="B17" s="483">
        <v>15649493.101670001</v>
      </c>
      <c r="C17" s="542">
        <v>16085272.479969999</v>
      </c>
      <c r="D17" s="454">
        <v>16162630.356729999</v>
      </c>
      <c r="E17" s="543">
        <v>4.8092363282206119E-3</v>
      </c>
      <c r="F17" s="456">
        <v>3.2789385044378117E-2</v>
      </c>
    </row>
    <row r="18" spans="1:9">
      <c r="A18" s="833"/>
      <c r="B18" s="545"/>
      <c r="C18" s="465"/>
      <c r="D18" s="468"/>
      <c r="E18" s="543"/>
      <c r="F18" s="456"/>
    </row>
    <row r="19" spans="1:9">
      <c r="A19" s="836" t="s">
        <v>531</v>
      </c>
      <c r="B19" s="545"/>
      <c r="C19" s="465"/>
      <c r="D19" s="468"/>
      <c r="E19" s="541"/>
      <c r="F19" s="456"/>
    </row>
    <row r="20" spans="1:9">
      <c r="A20" s="406" t="s">
        <v>50</v>
      </c>
      <c r="B20" s="458">
        <v>8661124.1026399992</v>
      </c>
      <c r="C20" s="448">
        <v>8620049.6226100009</v>
      </c>
      <c r="D20" s="449">
        <v>8426058.1418900006</v>
      </c>
      <c r="E20" s="541">
        <v>-2.2504682596161563E-2</v>
      </c>
      <c r="F20" s="451">
        <v>-2.7140352448979277E-2</v>
      </c>
    </row>
    <row r="21" spans="1:9">
      <c r="A21" s="406" t="s">
        <v>177</v>
      </c>
      <c r="B21" s="458">
        <v>1362274.91982</v>
      </c>
      <c r="C21" s="448">
        <v>2232496.5941599999</v>
      </c>
      <c r="D21" s="449">
        <v>2413663.0269400002</v>
      </c>
      <c r="E21" s="541">
        <v>8.1149701752698977E-2</v>
      </c>
      <c r="F21" s="451">
        <v>0.77178849278009332</v>
      </c>
    </row>
    <row r="22" spans="1:9">
      <c r="A22" s="406" t="s">
        <v>633</v>
      </c>
      <c r="B22" s="458">
        <v>132687.39423000001</v>
      </c>
      <c r="C22" s="448">
        <v>186676.91515000002</v>
      </c>
      <c r="D22" s="449">
        <v>188309.53330000001</v>
      </c>
      <c r="E22" s="541">
        <v>8.745688499770532E-3</v>
      </c>
      <c r="F22" s="451">
        <v>0.41919686035573744</v>
      </c>
    </row>
    <row r="23" spans="1:9">
      <c r="A23" s="406" t="s">
        <v>511</v>
      </c>
      <c r="B23" s="458">
        <v>3383479.6024300009</v>
      </c>
      <c r="C23" s="448">
        <v>2803335.7506200001</v>
      </c>
      <c r="D23" s="449">
        <v>2771810.3792200014</v>
      </c>
      <c r="E23" s="541">
        <v>-1.1245663810703466E-2</v>
      </c>
      <c r="F23" s="451">
        <v>-0.18078111739485625</v>
      </c>
    </row>
    <row r="24" spans="1:9">
      <c r="A24" s="833" t="s">
        <v>634</v>
      </c>
      <c r="B24" s="483">
        <v>13539566.01912</v>
      </c>
      <c r="C24" s="453">
        <v>13842558.882540001</v>
      </c>
      <c r="D24" s="454">
        <v>13799841.081350001</v>
      </c>
      <c r="E24" s="543">
        <v>-3.0859757615971928E-3</v>
      </c>
      <c r="F24" s="456">
        <v>1.9223294296320192E-2</v>
      </c>
    </row>
    <row r="25" spans="1:9">
      <c r="A25" s="482"/>
      <c r="B25" s="545"/>
      <c r="C25" s="465"/>
      <c r="D25" s="468"/>
      <c r="E25" s="541"/>
      <c r="F25" s="456"/>
    </row>
    <row r="26" spans="1:9">
      <c r="A26" s="425" t="s">
        <v>51</v>
      </c>
      <c r="B26" s="483">
        <v>2109927.0825499999</v>
      </c>
      <c r="C26" s="453">
        <v>2242713.5974499998</v>
      </c>
      <c r="D26" s="454">
        <v>2362789.2753600003</v>
      </c>
      <c r="E26" s="543">
        <v>5.3540353100158811E-2</v>
      </c>
      <c r="F26" s="456">
        <v>0.11984404338011445</v>
      </c>
    </row>
    <row r="27" spans="1:9">
      <c r="A27" s="406"/>
      <c r="B27" s="545"/>
      <c r="C27" s="465"/>
      <c r="D27" s="468"/>
      <c r="E27" s="541"/>
      <c r="F27" s="456"/>
    </row>
    <row r="28" spans="1:9" ht="14.5" thickBot="1">
      <c r="A28" s="546" t="s">
        <v>635</v>
      </c>
      <c r="B28" s="487">
        <v>15649493.101670001</v>
      </c>
      <c r="C28" s="471">
        <v>16085272.47999</v>
      </c>
      <c r="D28" s="472">
        <v>16162630.356710002</v>
      </c>
      <c r="E28" s="547">
        <v>4.8092363257281612E-3</v>
      </c>
      <c r="F28" s="474">
        <v>3.2789385043100472E-2</v>
      </c>
    </row>
    <row r="29" spans="1:9" ht="14.5" thickBot="1">
      <c r="A29" s="834"/>
      <c r="B29" s="465"/>
      <c r="C29" s="465"/>
      <c r="D29" s="465"/>
      <c r="E29" s="465"/>
      <c r="F29" s="465"/>
    </row>
    <row r="30" spans="1:9">
      <c r="A30" s="834"/>
      <c r="B30" s="1792" t="s">
        <v>28</v>
      </c>
      <c r="C30" s="1793"/>
      <c r="D30" s="1794"/>
      <c r="E30" s="1792" t="s">
        <v>29</v>
      </c>
      <c r="F30" s="1794"/>
      <c r="G30" s="1787" t="s">
        <v>763</v>
      </c>
      <c r="H30" s="1802"/>
      <c r="I30" s="828" t="s">
        <v>29</v>
      </c>
    </row>
    <row r="31" spans="1:9" ht="14.5" thickBot="1">
      <c r="A31" s="477"/>
      <c r="B31" s="440" t="s">
        <v>721</v>
      </c>
      <c r="C31" s="548" t="s">
        <v>33</v>
      </c>
      <c r="D31" s="441" t="s">
        <v>722</v>
      </c>
      <c r="E31" s="549" t="s">
        <v>34</v>
      </c>
      <c r="F31" s="550" t="s">
        <v>35</v>
      </c>
      <c r="G31" s="635" t="s">
        <v>819</v>
      </c>
      <c r="H31" s="636" t="s">
        <v>820</v>
      </c>
      <c r="I31" s="1077" t="s">
        <v>723</v>
      </c>
    </row>
    <row r="32" spans="1:9">
      <c r="A32" s="478" t="s">
        <v>188</v>
      </c>
      <c r="B32" s="551">
        <v>386544.89586000011</v>
      </c>
      <c r="C32" s="552">
        <v>493183.25939999998</v>
      </c>
      <c r="D32" s="553">
        <v>505000.61523</v>
      </c>
      <c r="E32" s="554">
        <v>2.396138880378218E-2</v>
      </c>
      <c r="F32" s="480">
        <v>0.30644750619835515</v>
      </c>
      <c r="G32" s="551">
        <v>1550046.4838800002</v>
      </c>
      <c r="H32" s="553">
        <v>1860353.1430200001</v>
      </c>
      <c r="I32" s="1266">
        <v>0.20019184093321862</v>
      </c>
    </row>
    <row r="33" spans="1:9">
      <c r="A33" s="481" t="s">
        <v>636</v>
      </c>
      <c r="B33" s="555">
        <v>-117945.90719000006</v>
      </c>
      <c r="C33" s="556">
        <v>-122711.25700999999</v>
      </c>
      <c r="D33" s="557">
        <v>-40057.624650000034</v>
      </c>
      <c r="E33" s="541">
        <v>-0.67356194023229943</v>
      </c>
      <c r="F33" s="451">
        <v>-0.66037291497134465</v>
      </c>
      <c r="G33" s="555">
        <v>-1090281.0266300002</v>
      </c>
      <c r="H33" s="557">
        <v>-425937.92922000005</v>
      </c>
      <c r="I33" s="1267">
        <v>-0.6093319806393851</v>
      </c>
    </row>
    <row r="34" spans="1:9">
      <c r="A34" s="482" t="s">
        <v>637</v>
      </c>
      <c r="B34" s="558">
        <v>268598.98867000005</v>
      </c>
      <c r="C34" s="559">
        <v>370472.00238999998</v>
      </c>
      <c r="D34" s="560">
        <v>464942.99057999998</v>
      </c>
      <c r="E34" s="543">
        <v>0.25500169400263983</v>
      </c>
      <c r="F34" s="456">
        <v>0.73099307961739046</v>
      </c>
      <c r="G34" s="558">
        <v>459765.45724999998</v>
      </c>
      <c r="H34" s="560">
        <v>1434415.2138</v>
      </c>
      <c r="I34" s="1268">
        <v>2.1198846959484148</v>
      </c>
    </row>
    <row r="35" spans="1:9">
      <c r="A35" s="481" t="s">
        <v>480</v>
      </c>
      <c r="B35" s="555">
        <v>59490.527460000005</v>
      </c>
      <c r="C35" s="556">
        <v>22206.644420000001</v>
      </c>
      <c r="D35" s="557">
        <v>31668.342099999994</v>
      </c>
      <c r="E35" s="541">
        <v>0.42607507469604422</v>
      </c>
      <c r="F35" s="451">
        <v>-0.46767420878402832</v>
      </c>
      <c r="G35" s="571">
        <v>107846.65304</v>
      </c>
      <c r="H35" s="557">
        <v>98766.196909999999</v>
      </c>
      <c r="I35" s="1267">
        <v>-8.4197848278444898E-2</v>
      </c>
    </row>
    <row r="36" spans="1:9">
      <c r="A36" s="481" t="s">
        <v>497</v>
      </c>
      <c r="B36" s="555">
        <v>-277168.95217000012</v>
      </c>
      <c r="C36" s="556">
        <v>-269221.18973000004</v>
      </c>
      <c r="D36" s="557">
        <v>-314635.3137900001</v>
      </c>
      <c r="E36" s="541">
        <v>0.16868703427670595</v>
      </c>
      <c r="F36" s="451">
        <v>0.1351751750211192</v>
      </c>
      <c r="G36" s="571">
        <v>-1088343.60142</v>
      </c>
      <c r="H36" s="557">
        <v>-1124071.89992</v>
      </c>
      <c r="I36" s="1267">
        <v>3.282814219092578E-2</v>
      </c>
    </row>
    <row r="37" spans="1:9">
      <c r="A37" s="481" t="s">
        <v>638</v>
      </c>
      <c r="B37" s="159">
        <v>0</v>
      </c>
      <c r="C37" s="44">
        <v>0</v>
      </c>
      <c r="D37" s="44">
        <v>0</v>
      </c>
      <c r="E37" s="541">
        <v>0</v>
      </c>
      <c r="F37" s="451">
        <v>0</v>
      </c>
      <c r="G37" s="159">
        <v>0</v>
      </c>
      <c r="H37" s="44">
        <v>0</v>
      </c>
      <c r="I37" s="1267">
        <v>0</v>
      </c>
    </row>
    <row r="38" spans="1:9">
      <c r="A38" s="481" t="s">
        <v>639</v>
      </c>
      <c r="B38" s="555">
        <v>-27941.658310000003</v>
      </c>
      <c r="C38" s="556">
        <v>-46542.817250000007</v>
      </c>
      <c r="D38" s="557">
        <v>-62113.026509999989</v>
      </c>
      <c r="E38" s="541">
        <v>0.33453516954863693</v>
      </c>
      <c r="F38" s="451">
        <v>1.2229541933726402</v>
      </c>
      <c r="G38" s="555">
        <v>141717.69525999998</v>
      </c>
      <c r="H38" s="557">
        <v>-142971.39815999998</v>
      </c>
      <c r="I38" s="1267" t="s">
        <v>41</v>
      </c>
    </row>
    <row r="39" spans="1:9">
      <c r="A39" s="486" t="s">
        <v>549</v>
      </c>
      <c r="B39" s="561">
        <v>22978.905649999939</v>
      </c>
      <c r="C39" s="562">
        <v>76914.639829999956</v>
      </c>
      <c r="D39" s="563">
        <v>119862.99237999989</v>
      </c>
      <c r="E39" s="547">
        <v>0.55838982858043984</v>
      </c>
      <c r="F39" s="474">
        <v>1.2229541933726402</v>
      </c>
      <c r="G39" s="596">
        <v>-379013.79587000003</v>
      </c>
      <c r="H39" s="597">
        <v>266138.11262999999</v>
      </c>
      <c r="I39" s="1274" t="s">
        <v>41</v>
      </c>
    </row>
    <row r="40" spans="1:9">
      <c r="A40" s="834"/>
      <c r="B40" s="477"/>
      <c r="C40" s="477"/>
      <c r="D40" s="477"/>
      <c r="E40" s="465"/>
      <c r="F40" s="465"/>
      <c r="G40" s="477"/>
      <c r="H40" s="477"/>
      <c r="I40" s="465"/>
    </row>
    <row r="41" spans="1:9">
      <c r="A41" s="488" t="s">
        <v>640</v>
      </c>
      <c r="B41" s="1257">
        <v>0.55700000000000005</v>
      </c>
      <c r="C41" s="1258">
        <v>0.497</v>
      </c>
      <c r="D41" s="1258">
        <v>0.55600000000000005</v>
      </c>
      <c r="E41" s="489" t="s">
        <v>852</v>
      </c>
      <c r="F41" s="490" t="s">
        <v>853</v>
      </c>
      <c r="G41" s="1271">
        <v>0.63118257594211591</v>
      </c>
      <c r="H41" s="1271">
        <v>0.55781603520640577</v>
      </c>
      <c r="I41" s="814" t="s">
        <v>854</v>
      </c>
    </row>
    <row r="42" spans="1:9">
      <c r="A42" s="568" t="s">
        <v>57</v>
      </c>
      <c r="B42" s="1260">
        <v>4.8411188254407211E-2</v>
      </c>
      <c r="C42" s="1261">
        <v>0.13933882161582686</v>
      </c>
      <c r="D42" s="1261">
        <v>0.20821331585768357</v>
      </c>
      <c r="E42" s="427" t="s">
        <v>855</v>
      </c>
      <c r="F42" s="429" t="s">
        <v>856</v>
      </c>
      <c r="G42" s="1272">
        <v>-0.18099999999999999</v>
      </c>
      <c r="H42" s="1272">
        <v>0.11899999999999999</v>
      </c>
      <c r="I42" s="628" t="s">
        <v>857</v>
      </c>
    </row>
    <row r="43" spans="1:9">
      <c r="A43" s="564" t="s">
        <v>645</v>
      </c>
      <c r="B43" s="1260">
        <v>4.5048993431939174E-2</v>
      </c>
      <c r="C43" s="1261">
        <v>0.13222405958711572</v>
      </c>
      <c r="D43" s="1261">
        <v>0.19746144641445604</v>
      </c>
      <c r="E43" s="427" t="s">
        <v>858</v>
      </c>
      <c r="F43" s="429" t="s">
        <v>677</v>
      </c>
      <c r="G43" s="1273">
        <v>-0.17752047729780082</v>
      </c>
      <c r="H43" s="1273">
        <v>0.11511024224899344</v>
      </c>
      <c r="I43" s="815" t="s">
        <v>859</v>
      </c>
    </row>
    <row r="44" spans="1:9">
      <c r="A44" s="491" t="s">
        <v>641</v>
      </c>
      <c r="B44" s="1263">
        <v>1.4927377629572554</v>
      </c>
      <c r="C44" s="1264">
        <v>1.5416003531481317</v>
      </c>
      <c r="D44" s="1264">
        <v>1.6037026738055478</v>
      </c>
      <c r="E44" s="427" t="s">
        <v>860</v>
      </c>
      <c r="F44" s="429" t="s">
        <v>861</v>
      </c>
    </row>
    <row r="45" spans="1:9">
      <c r="A45" s="481" t="s">
        <v>227</v>
      </c>
      <c r="B45" s="1263">
        <v>7.0638760142139642E-2</v>
      </c>
      <c r="C45" s="1264">
        <v>8.0304625648808706E-2</v>
      </c>
      <c r="D45" s="1264">
        <v>6.6979138345032399E-2</v>
      </c>
      <c r="E45" s="427" t="s">
        <v>862</v>
      </c>
      <c r="F45" s="429" t="s">
        <v>744</v>
      </c>
    </row>
    <row r="46" spans="1:9">
      <c r="A46" s="481" t="s">
        <v>563</v>
      </c>
      <c r="B46" s="1263">
        <v>7.9209208505822956E-2</v>
      </c>
      <c r="C46" s="1264">
        <v>8.4018384588718395E-2</v>
      </c>
      <c r="D46" s="1264">
        <v>7.1638164797802925E-2</v>
      </c>
      <c r="E46" s="427" t="s">
        <v>863</v>
      </c>
      <c r="F46" s="429" t="s">
        <v>842</v>
      </c>
    </row>
    <row r="47" spans="1:9">
      <c r="A47" s="481" t="s">
        <v>564</v>
      </c>
      <c r="B47" s="1263">
        <v>1.9945241444630173</v>
      </c>
      <c r="C47" s="1264">
        <v>1.3941795489040283</v>
      </c>
      <c r="D47" s="1264">
        <v>1.2658545661626663</v>
      </c>
      <c r="E47" s="484" t="s">
        <v>864</v>
      </c>
      <c r="F47" s="485" t="s">
        <v>865</v>
      </c>
    </row>
    <row r="48" spans="1:9">
      <c r="A48" s="481" t="s">
        <v>565</v>
      </c>
      <c r="B48" s="1263">
        <v>1.7787163297821864</v>
      </c>
      <c r="C48" s="1264">
        <v>1.332554384495942</v>
      </c>
      <c r="D48" s="1264">
        <v>1.1835290358289652</v>
      </c>
      <c r="E48" s="427" t="s">
        <v>866</v>
      </c>
      <c r="F48" s="429" t="s">
        <v>867</v>
      </c>
    </row>
    <row r="49" spans="1:6" ht="16.5">
      <c r="A49" s="481" t="s">
        <v>647</v>
      </c>
      <c r="B49" s="495">
        <v>323</v>
      </c>
      <c r="C49" s="496">
        <v>318</v>
      </c>
      <c r="D49" s="496">
        <v>315</v>
      </c>
      <c r="E49" s="427">
        <v>-3</v>
      </c>
      <c r="F49" s="429">
        <v>-8</v>
      </c>
    </row>
    <row r="50" spans="1:6">
      <c r="A50" s="498" t="s">
        <v>82</v>
      </c>
      <c r="B50" s="499">
        <v>10781</v>
      </c>
      <c r="C50" s="500">
        <v>9874</v>
      </c>
      <c r="D50" s="500">
        <v>9878</v>
      </c>
      <c r="E50" s="629">
        <v>4</v>
      </c>
      <c r="F50" s="816">
        <v>-903</v>
      </c>
    </row>
    <row r="51" spans="1:6">
      <c r="A51" s="475"/>
      <c r="B51" s="475"/>
      <c r="C51" s="475"/>
      <c r="D51" s="475"/>
      <c r="E51" s="476"/>
      <c r="F51" s="476"/>
    </row>
    <row r="52" spans="1:6">
      <c r="A52" s="475" t="s">
        <v>648</v>
      </c>
      <c r="B52" s="565"/>
      <c r="C52" s="566"/>
      <c r="D52" s="566"/>
      <c r="E52" s="476"/>
      <c r="F52" s="476"/>
    </row>
  </sheetData>
  <mergeCells count="7">
    <mergeCell ref="G30:H30"/>
    <mergeCell ref="B30:D30"/>
    <mergeCell ref="E30:F30"/>
    <mergeCell ref="A2:F2"/>
    <mergeCell ref="A1:F1"/>
    <mergeCell ref="B4:D4"/>
    <mergeCell ref="E4:F4"/>
  </mergeCells>
  <hyperlinks>
    <hyperlink ref="A3" location="Index!A1" display="Back to index" xr:uid="{2085FAB6-1F5B-4FB2-858F-8DEB9197EBDA}"/>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9718D-9884-814E-A513-4D420629E097}">
  <sheetPr>
    <tabColor theme="2" tint="-9.9978637043366805E-2"/>
  </sheetPr>
  <dimension ref="A1:I20"/>
  <sheetViews>
    <sheetView showGridLines="0" zoomScale="72" zoomScaleNormal="60" workbookViewId="0">
      <selection activeCell="C40" sqref="C40"/>
    </sheetView>
  </sheetViews>
  <sheetFormatPr baseColWidth="10" defaultColWidth="11.453125" defaultRowHeight="14"/>
  <cols>
    <col min="1" max="1" width="53.453125" style="370" customWidth="1"/>
    <col min="2" max="8" width="11.453125" style="370"/>
    <col min="9" max="9" width="15.453125" style="370" bestFit="1" customWidth="1"/>
    <col min="10" max="16384" width="11.453125" style="370"/>
  </cols>
  <sheetData>
    <row r="1" spans="1:9" ht="15" customHeight="1">
      <c r="A1" s="1074" t="s">
        <v>108</v>
      </c>
      <c r="B1" s="1787" t="s">
        <v>28</v>
      </c>
      <c r="C1" s="1785"/>
      <c r="D1" s="1802"/>
      <c r="E1" s="1787" t="s">
        <v>29</v>
      </c>
      <c r="F1" s="1802"/>
      <c r="G1" s="1716" t="s">
        <v>763</v>
      </c>
      <c r="H1" s="1724"/>
      <c r="I1" s="1895" t="s">
        <v>29</v>
      </c>
    </row>
    <row r="2" spans="1:9">
      <c r="A2" s="1075" t="s">
        <v>31</v>
      </c>
      <c r="B2" s="1716"/>
      <c r="C2" s="1897"/>
      <c r="D2" s="1724"/>
      <c r="E2" s="1716"/>
      <c r="F2" s="1724"/>
      <c r="G2" s="1716"/>
      <c r="H2" s="1724"/>
      <c r="I2" s="1895"/>
    </row>
    <row r="3" spans="1:9" ht="14.5" thickBot="1">
      <c r="A3" s="1076" t="s">
        <v>32</v>
      </c>
      <c r="B3" s="440" t="s">
        <v>721</v>
      </c>
      <c r="C3" s="548" t="s">
        <v>33</v>
      </c>
      <c r="D3" s="441" t="s">
        <v>722</v>
      </c>
      <c r="E3" s="549" t="s">
        <v>34</v>
      </c>
      <c r="F3" s="550" t="s">
        <v>35</v>
      </c>
      <c r="G3" s="635" t="s">
        <v>819</v>
      </c>
      <c r="H3" s="636" t="s">
        <v>820</v>
      </c>
      <c r="I3" s="1077" t="s">
        <v>723</v>
      </c>
    </row>
    <row r="4" spans="1:9">
      <c r="A4" s="1078" t="s">
        <v>188</v>
      </c>
      <c r="B4" s="621">
        <v>19349</v>
      </c>
      <c r="C4" s="1079">
        <v>14290</v>
      </c>
      <c r="D4" s="1079">
        <v>14681</v>
      </c>
      <c r="E4" s="1080">
        <v>2.7361791462561236E-2</v>
      </c>
      <c r="F4" s="1081">
        <v>-0.24125277792133959</v>
      </c>
      <c r="G4" s="621">
        <v>68404</v>
      </c>
      <c r="H4" s="618">
        <v>75113</v>
      </c>
      <c r="I4" s="1275">
        <v>9.8079059704110794E-2</v>
      </c>
    </row>
    <row r="5" spans="1:9">
      <c r="A5" s="1078" t="s">
        <v>480</v>
      </c>
      <c r="B5" s="621">
        <v>302575</v>
      </c>
      <c r="C5" s="1079">
        <v>217358</v>
      </c>
      <c r="D5" s="1079">
        <v>184296</v>
      </c>
      <c r="E5" s="1080">
        <v>-0.1521085030226631</v>
      </c>
      <c r="F5" s="1081">
        <v>-0.39090803932909191</v>
      </c>
      <c r="G5" s="621">
        <v>889305</v>
      </c>
      <c r="H5" s="618">
        <v>793451</v>
      </c>
      <c r="I5" s="1275">
        <v>-0.10778529300970985</v>
      </c>
    </row>
    <row r="6" spans="1:9">
      <c r="A6" s="1082" t="s">
        <v>245</v>
      </c>
      <c r="B6" s="621">
        <v>156753</v>
      </c>
      <c r="C6" s="1079">
        <v>149029</v>
      </c>
      <c r="D6" s="1079">
        <v>155193</v>
      </c>
      <c r="E6" s="1080">
        <v>4.136107737420236E-2</v>
      </c>
      <c r="F6" s="1081">
        <v>-9.9519626418632656E-3</v>
      </c>
      <c r="G6" s="621">
        <v>506505</v>
      </c>
      <c r="H6" s="618">
        <v>620753</v>
      </c>
      <c r="I6" s="1275">
        <v>0.2255614455928372</v>
      </c>
    </row>
    <row r="7" spans="1:9">
      <c r="A7" s="1082" t="s">
        <v>566</v>
      </c>
      <c r="B7" s="621">
        <v>-21862</v>
      </c>
      <c r="C7" s="1079">
        <v>-3033</v>
      </c>
      <c r="D7" s="1079">
        <v>15822</v>
      </c>
      <c r="E7" s="1080" t="s">
        <v>222</v>
      </c>
      <c r="F7" s="1081" t="s">
        <v>222</v>
      </c>
      <c r="G7" s="621">
        <v>-10213</v>
      </c>
      <c r="H7" s="618">
        <v>16807</v>
      </c>
      <c r="I7" s="1275" t="s">
        <v>222</v>
      </c>
    </row>
    <row r="8" spans="1:9">
      <c r="A8" s="1082" t="s">
        <v>649</v>
      </c>
      <c r="B8" s="621">
        <v>101559</v>
      </c>
      <c r="C8" s="1079">
        <v>34790</v>
      </c>
      <c r="D8" s="1079">
        <v>-6334</v>
      </c>
      <c r="E8" s="1080" t="s">
        <v>222</v>
      </c>
      <c r="F8" s="1081" t="s">
        <v>222</v>
      </c>
      <c r="G8" s="621">
        <v>312947</v>
      </c>
      <c r="H8" s="661">
        <v>28588</v>
      </c>
      <c r="I8" s="1275">
        <v>-0.90864906837259984</v>
      </c>
    </row>
    <row r="9" spans="1:9">
      <c r="A9" s="1083" t="s">
        <v>650</v>
      </c>
      <c r="B9" s="621">
        <v>13027</v>
      </c>
      <c r="C9" s="1079">
        <v>42607</v>
      </c>
      <c r="D9" s="1079">
        <v>-435</v>
      </c>
      <c r="E9" s="1080" t="s">
        <v>222</v>
      </c>
      <c r="F9" s="1081" t="s">
        <v>222</v>
      </c>
      <c r="G9" s="621">
        <v>-11372</v>
      </c>
      <c r="H9" s="618">
        <v>112884</v>
      </c>
      <c r="I9" s="1275" t="s">
        <v>222</v>
      </c>
    </row>
    <row r="10" spans="1:9">
      <c r="A10" s="1082" t="s">
        <v>651</v>
      </c>
      <c r="B10" s="621">
        <v>5671</v>
      </c>
      <c r="C10" s="1079">
        <v>-10599</v>
      </c>
      <c r="D10" s="1079">
        <v>763</v>
      </c>
      <c r="E10" s="1080" t="s">
        <v>222</v>
      </c>
      <c r="F10" s="1081">
        <v>-0.86545582789631459</v>
      </c>
      <c r="G10" s="621">
        <v>26748</v>
      </c>
      <c r="H10" s="618">
        <v>-22532</v>
      </c>
      <c r="I10" s="1275" t="s">
        <v>222</v>
      </c>
    </row>
    <row r="11" spans="1:9">
      <c r="A11" s="1082" t="s">
        <v>652</v>
      </c>
      <c r="B11" s="621">
        <v>47427</v>
      </c>
      <c r="C11" s="1079">
        <v>4564</v>
      </c>
      <c r="D11" s="1079">
        <v>19287</v>
      </c>
      <c r="E11" s="1080">
        <v>3.2258983347940404</v>
      </c>
      <c r="F11" s="1081">
        <v>-0.59333291163261426</v>
      </c>
      <c r="G11" s="621">
        <v>64690</v>
      </c>
      <c r="H11" s="618">
        <v>36951</v>
      </c>
      <c r="I11" s="1275">
        <v>-0.42879888699953628</v>
      </c>
    </row>
    <row r="12" spans="1:9" ht="16.5">
      <c r="A12" s="1084" t="s">
        <v>653</v>
      </c>
      <c r="B12" s="621">
        <v>-225503</v>
      </c>
      <c r="C12" s="1079">
        <v>-166716</v>
      </c>
      <c r="D12" s="1079">
        <v>-189766</v>
      </c>
      <c r="E12" s="1080">
        <v>0.13825907531370718</v>
      </c>
      <c r="F12" s="1081">
        <v>-0.15847682735928126</v>
      </c>
      <c r="G12" s="621">
        <v>-728584</v>
      </c>
      <c r="H12" s="618">
        <v>-675254</v>
      </c>
      <c r="I12" s="1275">
        <v>-7.3196776212488879E-2</v>
      </c>
    </row>
    <row r="13" spans="1:9">
      <c r="A13" s="1085" t="s">
        <v>654</v>
      </c>
      <c r="B13" s="1086">
        <v>96421</v>
      </c>
      <c r="C13" s="662">
        <v>64932</v>
      </c>
      <c r="D13" s="662">
        <v>9211</v>
      </c>
      <c r="E13" s="1087">
        <v>-0.85814390439228738</v>
      </c>
      <c r="F13" s="1088">
        <v>-0.90447101772435468</v>
      </c>
      <c r="G13" s="662">
        <v>229125</v>
      </c>
      <c r="H13" s="663">
        <v>193310</v>
      </c>
      <c r="I13" s="1276">
        <v>-0.15631205673758863</v>
      </c>
    </row>
    <row r="14" spans="1:9">
      <c r="A14" s="1089" t="s">
        <v>639</v>
      </c>
      <c r="B14" s="621">
        <v>-12595</v>
      </c>
      <c r="C14" s="1079">
        <v>-9284</v>
      </c>
      <c r="D14" s="1079">
        <v>347</v>
      </c>
      <c r="E14" s="1080" t="s">
        <v>222</v>
      </c>
      <c r="F14" s="1081" t="s">
        <v>222</v>
      </c>
      <c r="G14" s="621">
        <v>-36535</v>
      </c>
      <c r="H14" s="618">
        <v>-25388</v>
      </c>
      <c r="I14" s="1275">
        <v>-0.3051046941289175</v>
      </c>
    </row>
    <row r="15" spans="1:9" ht="16.5">
      <c r="A15" s="1084" t="s">
        <v>655</v>
      </c>
      <c r="B15" s="664">
        <v>453</v>
      </c>
      <c r="C15" s="1090">
        <v>1537</v>
      </c>
      <c r="D15" s="1090">
        <v>923</v>
      </c>
      <c r="E15" s="1080">
        <v>-0.39947950553025369</v>
      </c>
      <c r="F15" s="1081">
        <v>1.0375275938189845</v>
      </c>
      <c r="G15" s="664">
        <v>816</v>
      </c>
      <c r="H15" s="618">
        <v>4032</v>
      </c>
      <c r="I15" s="1275">
        <v>3.9411764705882355</v>
      </c>
    </row>
    <row r="16" spans="1:9" ht="14.5" thickBot="1">
      <c r="A16" s="1091" t="s">
        <v>549</v>
      </c>
      <c r="B16" s="1092">
        <v>83373</v>
      </c>
      <c r="C16" s="665">
        <v>54111</v>
      </c>
      <c r="D16" s="665">
        <v>8635</v>
      </c>
      <c r="E16" s="1093">
        <v>-0.84042061688011682</v>
      </c>
      <c r="F16" s="1094">
        <v>-0.89642929965336504</v>
      </c>
      <c r="G16" s="665">
        <v>191774</v>
      </c>
      <c r="H16" s="666">
        <v>163890</v>
      </c>
      <c r="I16" s="1277">
        <v>-0.14540031495406047</v>
      </c>
    </row>
    <row r="17" spans="1:7" ht="9.75" customHeight="1">
      <c r="A17" s="1095"/>
      <c r="B17" s="1095"/>
      <c r="C17" s="1095"/>
      <c r="D17" s="1095"/>
      <c r="E17" s="1096"/>
      <c r="F17" s="1096"/>
      <c r="G17" s="1096"/>
    </row>
    <row r="18" spans="1:7" ht="14.5" thickBot="1">
      <c r="A18" s="1896"/>
      <c r="B18" s="1896"/>
      <c r="C18" s="1896"/>
      <c r="D18" s="1896"/>
      <c r="E18" s="1896"/>
      <c r="F18" s="1896"/>
    </row>
    <row r="19" spans="1:7">
      <c r="A19" s="1893" t="s">
        <v>868</v>
      </c>
      <c r="B19" s="1893"/>
      <c r="C19" s="1893"/>
      <c r="D19" s="1893"/>
      <c r="E19" s="1893"/>
      <c r="F19" s="1893"/>
    </row>
    <row r="20" spans="1:7" ht="21.75" customHeight="1">
      <c r="A20" s="1894" t="s">
        <v>656</v>
      </c>
      <c r="B20" s="1894"/>
      <c r="C20" s="1894"/>
      <c r="D20" s="1894"/>
      <c r="E20" s="1894"/>
      <c r="F20" s="1894"/>
    </row>
  </sheetData>
  <mergeCells count="7">
    <mergeCell ref="A19:F19"/>
    <mergeCell ref="A20:F20"/>
    <mergeCell ref="I1:I2"/>
    <mergeCell ref="A18:F18"/>
    <mergeCell ref="B1:D2"/>
    <mergeCell ref="E1:F2"/>
    <mergeCell ref="G1:H2"/>
  </mergeCells>
  <hyperlinks>
    <hyperlink ref="A3" location="Index!A1" display="Back to index" xr:uid="{41299C54-4498-4ED0-A204-A7DC38DFA3B5}"/>
  </hyperlinks>
  <pageMargins left="0.7" right="0.7" top="0.75" bottom="0.75" header="0.3" footer="0.3"/>
  <ignoredErrors>
    <ignoredError sqref="A2"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84A0F-F90C-2B4F-A9A3-C090D8A1B0A4}">
  <sheetPr>
    <tabColor theme="2" tint="-9.9978637043366805E-2"/>
  </sheetPr>
  <dimension ref="A1:K78"/>
  <sheetViews>
    <sheetView showGridLines="0" topLeftCell="A4" zoomScale="60" zoomScaleNormal="60" workbookViewId="0">
      <selection activeCell="I13" sqref="I13"/>
    </sheetView>
  </sheetViews>
  <sheetFormatPr baseColWidth="10" defaultColWidth="11.453125" defaultRowHeight="14"/>
  <cols>
    <col min="1" max="1" width="39.54296875" style="370" customWidth="1"/>
    <col min="2" max="2" width="11" style="370" bestFit="1" customWidth="1"/>
    <col min="3" max="3" width="11" style="370" customWidth="1"/>
    <col min="4" max="6" width="12.81640625" style="370" bestFit="1" customWidth="1"/>
    <col min="7" max="7" width="12.7265625" style="370" bestFit="1" customWidth="1"/>
    <col min="8" max="8" width="11" style="370" bestFit="1" customWidth="1"/>
    <col min="9" max="9" width="18.54296875" style="370" bestFit="1" customWidth="1"/>
    <col min="10" max="10" width="14.7265625" style="370" customWidth="1"/>
    <col min="11" max="11" width="18.54296875" style="370" bestFit="1" customWidth="1"/>
    <col min="12" max="16384" width="11.453125" style="370"/>
  </cols>
  <sheetData>
    <row r="1" spans="1:11">
      <c r="A1" s="1880" t="s">
        <v>657</v>
      </c>
      <c r="B1" s="1880"/>
      <c r="C1" s="1880"/>
      <c r="D1" s="1880"/>
      <c r="E1" s="1880"/>
      <c r="F1" s="1880"/>
      <c r="G1" s="1880"/>
      <c r="H1" s="1880"/>
      <c r="I1" s="928"/>
      <c r="J1" s="928"/>
      <c r="K1" s="928"/>
    </row>
    <row r="2" spans="1:11">
      <c r="A2" s="1880" t="s">
        <v>658</v>
      </c>
      <c r="B2" s="1880"/>
      <c r="C2" s="1880"/>
      <c r="D2" s="1880"/>
      <c r="E2" s="1880"/>
      <c r="F2" s="1880"/>
      <c r="G2" s="1880"/>
      <c r="H2" s="1880"/>
      <c r="I2" s="928"/>
      <c r="J2" s="928"/>
      <c r="K2" s="928"/>
    </row>
    <row r="3" spans="1:11" ht="14.5" thickBot="1">
      <c r="A3" s="1801" t="s">
        <v>32</v>
      </c>
      <c r="B3" s="1801"/>
      <c r="C3" s="1801"/>
      <c r="D3" s="929"/>
      <c r="E3" s="929"/>
      <c r="F3" s="929"/>
      <c r="G3" s="651"/>
      <c r="H3" s="651"/>
    </row>
    <row r="4" spans="1:11">
      <c r="A4" s="930"/>
      <c r="B4" s="930"/>
      <c r="C4" s="930"/>
      <c r="D4" s="1915" t="s">
        <v>124</v>
      </c>
      <c r="E4" s="1916"/>
      <c r="F4" s="1917"/>
      <c r="G4" s="1913" t="s">
        <v>659</v>
      </c>
      <c r="H4" s="1914"/>
      <c r="I4" s="1898"/>
      <c r="J4" s="1899"/>
      <c r="K4" s="931"/>
    </row>
    <row r="5" spans="1:11" ht="14.5" thickBot="1">
      <c r="A5" s="932"/>
      <c r="B5" s="932"/>
      <c r="C5" s="932"/>
      <c r="D5" s="141" t="s">
        <v>869</v>
      </c>
      <c r="E5" s="142" t="s">
        <v>330</v>
      </c>
      <c r="F5" s="143" t="s">
        <v>766</v>
      </c>
      <c r="G5" s="933" t="s">
        <v>34</v>
      </c>
      <c r="H5" s="934" t="s">
        <v>35</v>
      </c>
      <c r="I5" s="935"/>
      <c r="J5" s="936"/>
      <c r="K5" s="415"/>
    </row>
    <row r="6" spans="1:11">
      <c r="A6" s="937" t="s">
        <v>632</v>
      </c>
      <c r="B6" s="938"/>
      <c r="C6" s="939"/>
      <c r="D6" s="940">
        <v>16021596.663274817</v>
      </c>
      <c r="E6" s="941">
        <v>15949391.471811762</v>
      </c>
      <c r="F6" s="942">
        <v>16487224.777675718</v>
      </c>
      <c r="G6" s="943">
        <v>3.3721243021371583E-2</v>
      </c>
      <c r="H6" s="944">
        <v>2.9062528797034748E-2</v>
      </c>
      <c r="I6" s="945"/>
      <c r="J6" s="945"/>
      <c r="K6" s="946"/>
    </row>
    <row r="7" spans="1:11" ht="16.5">
      <c r="A7" s="947" t="s">
        <v>660</v>
      </c>
      <c r="B7" s="948"/>
      <c r="C7" s="949"/>
      <c r="D7" s="950">
        <v>12348184.879212271</v>
      </c>
      <c r="E7" s="951">
        <v>12129220.172304412</v>
      </c>
      <c r="F7" s="952">
        <v>12491114.174189743</v>
      </c>
      <c r="G7" s="953">
        <v>2.9836543219132095E-2</v>
      </c>
      <c r="H7" s="954">
        <v>1.1574923470581311E-2</v>
      </c>
      <c r="I7" s="945"/>
      <c r="J7" s="945"/>
      <c r="K7" s="946"/>
    </row>
    <row r="8" spans="1:11">
      <c r="A8" s="937" t="s">
        <v>661</v>
      </c>
      <c r="B8" s="938"/>
      <c r="C8" s="939"/>
      <c r="D8" s="955">
        <v>11694652.977438578</v>
      </c>
      <c r="E8" s="956">
        <v>12531003.382423464</v>
      </c>
      <c r="F8" s="957">
        <v>12543225.5559469</v>
      </c>
      <c r="G8" s="953">
        <v>9.7535473819898577E-4</v>
      </c>
      <c r="H8" s="954">
        <v>7.2560731827220115E-2</v>
      </c>
      <c r="I8" s="945"/>
      <c r="J8" s="945"/>
      <c r="K8" s="946"/>
    </row>
    <row r="9" spans="1:11" ht="14.5" thickBot="1">
      <c r="A9" s="958" t="s">
        <v>51</v>
      </c>
      <c r="B9" s="959"/>
      <c r="C9" s="960"/>
      <c r="D9" s="961">
        <v>2971336.6778099998</v>
      </c>
      <c r="E9" s="962">
        <v>1895642.8391804001</v>
      </c>
      <c r="F9" s="963">
        <v>2280032.5442415304</v>
      </c>
      <c r="G9" s="964">
        <v>0.20277538422128338</v>
      </c>
      <c r="H9" s="965">
        <v>-0.23265762467482809</v>
      </c>
      <c r="I9" s="966"/>
      <c r="J9" s="966"/>
      <c r="K9" s="967"/>
    </row>
    <row r="10" spans="1:11">
      <c r="A10" s="968"/>
      <c r="B10" s="969"/>
      <c r="C10" s="969"/>
      <c r="D10" s="969"/>
      <c r="E10" s="969"/>
      <c r="F10" s="969"/>
      <c r="G10" s="970"/>
      <c r="H10" s="970"/>
      <c r="I10" s="970"/>
      <c r="J10" s="971"/>
      <c r="K10" s="971"/>
    </row>
    <row r="11" spans="1:11" ht="14.5" thickBot="1"/>
    <row r="12" spans="1:11">
      <c r="A12" s="972"/>
      <c r="B12" s="969"/>
      <c r="C12" s="969"/>
      <c r="D12" s="1909" t="s">
        <v>28</v>
      </c>
      <c r="E12" s="1912"/>
      <c r="F12" s="1910"/>
      <c r="G12" s="1913" t="s">
        <v>29</v>
      </c>
      <c r="H12" s="1914"/>
      <c r="I12" s="1909" t="s">
        <v>763</v>
      </c>
      <c r="J12" s="1910"/>
      <c r="K12" s="683" t="s">
        <v>29</v>
      </c>
    </row>
    <row r="13" spans="1:11" ht="14.5" thickBot="1">
      <c r="A13" s="972"/>
      <c r="B13" s="969"/>
      <c r="C13" s="969"/>
      <c r="D13" s="440" t="s">
        <v>721</v>
      </c>
      <c r="E13" s="548" t="s">
        <v>33</v>
      </c>
      <c r="F13" s="441" t="s">
        <v>722</v>
      </c>
      <c r="G13" s="549" t="s">
        <v>34</v>
      </c>
      <c r="H13" s="550" t="s">
        <v>35</v>
      </c>
      <c r="I13" s="635" t="s">
        <v>819</v>
      </c>
      <c r="J13" s="636" t="s">
        <v>820</v>
      </c>
      <c r="K13" s="1077" t="s">
        <v>723</v>
      </c>
    </row>
    <row r="14" spans="1:11">
      <c r="A14" s="973" t="s">
        <v>283</v>
      </c>
      <c r="B14" s="974"/>
      <c r="C14" s="974"/>
      <c r="D14" s="975">
        <v>657373.0272288702</v>
      </c>
      <c r="E14" s="976">
        <v>677203.50617772201</v>
      </c>
      <c r="F14" s="977">
        <v>714026.47439130663</v>
      </c>
      <c r="G14" s="978">
        <v>5.4375040704412791E-2</v>
      </c>
      <c r="H14" s="669">
        <v>8.618158156147171E-2</v>
      </c>
      <c r="I14" s="667">
        <v>2461194.650691139</v>
      </c>
      <c r="J14" s="668">
        <v>2686709.8504755017</v>
      </c>
      <c r="K14" s="669">
        <v>9.1628347932998677E-2</v>
      </c>
    </row>
    <row r="15" spans="1:11">
      <c r="A15" s="979" t="s">
        <v>284</v>
      </c>
      <c r="B15" s="969"/>
      <c r="C15" s="969"/>
      <c r="D15" s="980">
        <v>-495531.73846912524</v>
      </c>
      <c r="E15" s="670">
        <v>-517950.37798708328</v>
      </c>
      <c r="F15" s="671">
        <v>-509278.72750729276</v>
      </c>
      <c r="G15" s="981">
        <v>-1.6742241821487314E-2</v>
      </c>
      <c r="H15" s="672">
        <v>2.7741894153211932E-2</v>
      </c>
      <c r="I15" s="670">
        <v>-1731943.7529606512</v>
      </c>
      <c r="J15" s="671">
        <v>-2346469.4807025795</v>
      </c>
      <c r="K15" s="672">
        <v>0.35481852496158406</v>
      </c>
    </row>
    <row r="16" spans="1:11">
      <c r="A16" s="979" t="s">
        <v>290</v>
      </c>
      <c r="B16" s="969"/>
      <c r="C16" s="969"/>
      <c r="D16" s="980">
        <v>-173855.02315595723</v>
      </c>
      <c r="E16" s="670">
        <v>-149569.78000765044</v>
      </c>
      <c r="F16" s="671">
        <v>-165646.82499167707</v>
      </c>
      <c r="G16" s="981">
        <v>0.10748859150026369</v>
      </c>
      <c r="H16" s="672">
        <v>-4.7212890460558987E-2</v>
      </c>
      <c r="I16" s="670">
        <v>-572233.51778251748</v>
      </c>
      <c r="J16" s="671">
        <v>-602506.30169106799</v>
      </c>
      <c r="K16" s="672">
        <v>5.2902849916694139E-2</v>
      </c>
    </row>
    <row r="17" spans="1:11">
      <c r="A17" s="979" t="s">
        <v>662</v>
      </c>
      <c r="B17" s="969"/>
      <c r="C17" s="969"/>
      <c r="D17" s="980">
        <v>-11233.51637653861</v>
      </c>
      <c r="E17" s="670">
        <v>-35798.209527271902</v>
      </c>
      <c r="F17" s="671">
        <v>-18792.261457932094</v>
      </c>
      <c r="G17" s="981">
        <v>-0.47505024116874572</v>
      </c>
      <c r="H17" s="672">
        <v>0.67287435456808997</v>
      </c>
      <c r="I17" s="670">
        <v>-128488.1994229816</v>
      </c>
      <c r="J17" s="671">
        <v>-115944.0739174139</v>
      </c>
      <c r="K17" s="672">
        <v>-9.7628619296567409E-2</v>
      </c>
    </row>
    <row r="18" spans="1:11">
      <c r="A18" s="982" t="s">
        <v>663</v>
      </c>
      <c r="B18" s="983"/>
      <c r="C18" s="983"/>
      <c r="D18" s="1506">
        <v>-23247.250772750878</v>
      </c>
      <c r="E18" s="984">
        <v>-26114.861344283607</v>
      </c>
      <c r="F18" s="674">
        <v>20308.660434404708</v>
      </c>
      <c r="G18" s="985" t="s">
        <v>41</v>
      </c>
      <c r="H18" s="675" t="s">
        <v>41</v>
      </c>
      <c r="I18" s="673">
        <v>28529.180524988784</v>
      </c>
      <c r="J18" s="674">
        <v>-378210.00583555963</v>
      </c>
      <c r="K18" s="675" t="s">
        <v>41</v>
      </c>
    </row>
    <row r="19" spans="1:11">
      <c r="A19" s="979"/>
      <c r="B19" s="969"/>
      <c r="C19" s="969"/>
      <c r="D19" s="159"/>
      <c r="E19" s="44"/>
      <c r="F19" s="44"/>
      <c r="G19" s="981"/>
      <c r="H19" s="672"/>
      <c r="I19" s="44"/>
      <c r="J19" s="677"/>
      <c r="K19" s="672"/>
    </row>
    <row r="20" spans="1:11">
      <c r="A20" s="979" t="s">
        <v>664</v>
      </c>
      <c r="B20" s="969"/>
      <c r="C20" s="969"/>
      <c r="D20" s="986">
        <v>137683.88767532533</v>
      </c>
      <c r="E20" s="670">
        <v>182019.44206780283</v>
      </c>
      <c r="F20" s="671">
        <v>163615.89889782149</v>
      </c>
      <c r="G20" s="981">
        <v>-0.10110756829551182</v>
      </c>
      <c r="H20" s="672">
        <v>0.18834455984891174</v>
      </c>
      <c r="I20" s="676">
        <v>559784.45034246787</v>
      </c>
      <c r="J20" s="677">
        <v>654276.41614135203</v>
      </c>
      <c r="K20" s="672">
        <v>0.16880062627869608</v>
      </c>
    </row>
    <row r="21" spans="1:11">
      <c r="A21" s="979"/>
      <c r="B21" s="969"/>
      <c r="C21" s="969"/>
      <c r="D21" s="986"/>
      <c r="E21" s="670"/>
      <c r="F21" s="671"/>
      <c r="G21" s="981"/>
      <c r="H21" s="672"/>
      <c r="I21" s="676"/>
      <c r="J21" s="677"/>
      <c r="K21" s="672"/>
    </row>
    <row r="22" spans="1:11">
      <c r="A22" s="979" t="s">
        <v>497</v>
      </c>
      <c r="B22" s="969"/>
      <c r="C22" s="969"/>
      <c r="D22" s="980">
        <v>-119899.99283505697</v>
      </c>
      <c r="E22" s="670">
        <v>-111326.25029524096</v>
      </c>
      <c r="F22" s="671">
        <v>-131029.00016603194</v>
      </c>
      <c r="G22" s="981">
        <v>0.1769820668399289</v>
      </c>
      <c r="H22" s="672">
        <v>9.2819082535599673E-2</v>
      </c>
      <c r="I22" s="670">
        <v>-443625.54037733225</v>
      </c>
      <c r="J22" s="671">
        <v>-455034.75157894712</v>
      </c>
      <c r="K22" s="672">
        <v>2.5718111702744961E-2</v>
      </c>
    </row>
    <row r="23" spans="1:11">
      <c r="A23" s="979"/>
      <c r="B23" s="969"/>
      <c r="C23" s="969"/>
      <c r="D23" s="986"/>
      <c r="E23" s="670"/>
      <c r="F23" s="671"/>
      <c r="G23" s="981"/>
      <c r="H23" s="672"/>
      <c r="I23" s="676"/>
      <c r="J23" s="677"/>
      <c r="K23" s="672"/>
    </row>
    <row r="24" spans="1:11">
      <c r="A24" s="979" t="s">
        <v>652</v>
      </c>
      <c r="B24" s="969"/>
      <c r="C24" s="969"/>
      <c r="D24" s="986">
        <v>16423.803303560599</v>
      </c>
      <c r="E24" s="670">
        <v>16412.996496284897</v>
      </c>
      <c r="F24" s="671">
        <v>17649.539151904097</v>
      </c>
      <c r="G24" s="981">
        <v>7.5339238383380636E-2</v>
      </c>
      <c r="H24" s="672">
        <v>7.4631668785132499E-2</v>
      </c>
      <c r="I24" s="676">
        <v>46169.934335670099</v>
      </c>
      <c r="J24" s="677">
        <v>47481.111081436095</v>
      </c>
      <c r="K24" s="672">
        <v>2.8398930269931233E-2</v>
      </c>
    </row>
    <row r="25" spans="1:11">
      <c r="A25" s="979" t="s">
        <v>665</v>
      </c>
      <c r="B25" s="969"/>
      <c r="C25" s="969"/>
      <c r="D25" s="980">
        <v>-2276.2260540625998</v>
      </c>
      <c r="E25" s="670">
        <v>546.9574662867999</v>
      </c>
      <c r="F25" s="671">
        <v>-1558.711707103</v>
      </c>
      <c r="G25" s="981" t="s">
        <v>41</v>
      </c>
      <c r="H25" s="672">
        <v>-0.31522104128409523</v>
      </c>
      <c r="I25" s="676">
        <v>-2035.6342493233001</v>
      </c>
      <c r="J25" s="677">
        <v>-537.11844444680003</v>
      </c>
      <c r="K25" s="672">
        <v>-0.73614196920426511</v>
      </c>
    </row>
    <row r="26" spans="1:11">
      <c r="A26" s="987" t="s">
        <v>666</v>
      </c>
      <c r="B26" s="988"/>
      <c r="C26" s="988"/>
      <c r="D26" s="989">
        <v>16625.282289999996</v>
      </c>
      <c r="E26" s="670">
        <v>12993.539572862999</v>
      </c>
      <c r="F26" s="671">
        <v>8785.0377770211999</v>
      </c>
      <c r="G26" s="981">
        <v>-0.32389186735777931</v>
      </c>
      <c r="H26" s="672">
        <v>-0.47158564746263909</v>
      </c>
      <c r="I26" s="678">
        <v>60033.845609999997</v>
      </c>
      <c r="J26" s="679">
        <v>53955.904224882201</v>
      </c>
      <c r="K26" s="672">
        <v>-0.10124191318014408</v>
      </c>
    </row>
    <row r="27" spans="1:11">
      <c r="A27" s="1907" t="s">
        <v>667</v>
      </c>
      <c r="B27" s="1908"/>
      <c r="C27" s="1908"/>
      <c r="D27" s="980">
        <v>-17079.476519999997</v>
      </c>
      <c r="E27" s="670">
        <v>-10425.633119999999</v>
      </c>
      <c r="F27" s="671">
        <v>-13965.359219999998</v>
      </c>
      <c r="G27" s="981">
        <v>0.33952145248709842</v>
      </c>
      <c r="H27" s="672">
        <v>-0.18233095706144031</v>
      </c>
      <c r="I27" s="670">
        <v>-52019.74727</v>
      </c>
      <c r="J27" s="671">
        <v>-47176.052799999998</v>
      </c>
      <c r="K27" s="672">
        <v>-9.3112610579586197E-2</v>
      </c>
    </row>
    <row r="28" spans="1:11">
      <c r="A28" s="979" t="s">
        <v>44</v>
      </c>
      <c r="B28" s="969"/>
      <c r="C28" s="969"/>
      <c r="D28" s="980">
        <v>391.43088226000009</v>
      </c>
      <c r="E28" s="670">
        <v>-332.76077854489995</v>
      </c>
      <c r="F28" s="671">
        <v>-1485.5565110913999</v>
      </c>
      <c r="G28" s="981" t="s">
        <v>41</v>
      </c>
      <c r="H28" s="672" t="s">
        <v>41</v>
      </c>
      <c r="I28" s="670">
        <v>-2197.32344173</v>
      </c>
      <c r="J28" s="671">
        <v>-5246.6617130336999</v>
      </c>
      <c r="K28" s="672">
        <v>1.3877512128587179</v>
      </c>
    </row>
    <row r="29" spans="1:11">
      <c r="A29" s="979"/>
      <c r="B29" s="969"/>
      <c r="C29" s="969"/>
      <c r="D29" s="986"/>
      <c r="E29" s="670"/>
      <c r="F29" s="671"/>
      <c r="G29" s="981"/>
      <c r="H29" s="672"/>
      <c r="I29" s="676"/>
      <c r="J29" s="677"/>
      <c r="K29" s="672"/>
    </row>
    <row r="30" spans="1:11">
      <c r="A30" s="982" t="s">
        <v>668</v>
      </c>
      <c r="B30" s="983"/>
      <c r="C30" s="983"/>
      <c r="D30" s="1506">
        <v>8621.4579692754778</v>
      </c>
      <c r="E30" s="984">
        <v>63773.430065168046</v>
      </c>
      <c r="F30" s="674">
        <v>62320.508656925173</v>
      </c>
      <c r="G30" s="985">
        <v>-2.2782550770096277E-2</v>
      </c>
      <c r="H30" s="675" t="s">
        <v>41</v>
      </c>
      <c r="I30" s="673">
        <v>194639.1654747412</v>
      </c>
      <c r="J30" s="674">
        <v>-130491.15892431691</v>
      </c>
      <c r="K30" s="675">
        <v>-1.6704260091027314</v>
      </c>
    </row>
    <row r="31" spans="1:11">
      <c r="A31" s="979" t="s">
        <v>46</v>
      </c>
      <c r="B31" s="969"/>
      <c r="C31" s="969"/>
      <c r="D31" s="980">
        <v>-920.61154602259967</v>
      </c>
      <c r="E31" s="670">
        <v>-1244.8580435685999</v>
      </c>
      <c r="F31" s="671">
        <v>-760.49091699410019</v>
      </c>
      <c r="G31" s="981">
        <v>-0.38909426586984808</v>
      </c>
      <c r="H31" s="672">
        <v>-0.17392854751853037</v>
      </c>
      <c r="I31" s="670">
        <v>-3795.7319632647996</v>
      </c>
      <c r="J31" s="671">
        <v>-4393.9282141549002</v>
      </c>
      <c r="K31" s="672">
        <v>0.15759707394501521</v>
      </c>
    </row>
    <row r="32" spans="1:11">
      <c r="A32" s="979"/>
      <c r="B32" s="969"/>
      <c r="C32" s="969"/>
      <c r="D32" s="986"/>
      <c r="E32" s="670"/>
      <c r="F32" s="671"/>
      <c r="G32" s="981"/>
      <c r="H32" s="672"/>
      <c r="I32" s="676"/>
      <c r="J32" s="677"/>
      <c r="K32" s="672"/>
    </row>
    <row r="33" spans="1:11">
      <c r="A33" s="990" t="s">
        <v>549</v>
      </c>
      <c r="B33" s="991"/>
      <c r="C33" s="991"/>
      <c r="D33" s="1507">
        <v>7700.8464232528786</v>
      </c>
      <c r="E33" s="992">
        <v>62528.572021599444</v>
      </c>
      <c r="F33" s="681">
        <v>61560.017739931071</v>
      </c>
      <c r="G33" s="993">
        <v>-1.5489787314090675E-2</v>
      </c>
      <c r="H33" s="682" t="s">
        <v>41</v>
      </c>
      <c r="I33" s="680">
        <v>190843.43351147638</v>
      </c>
      <c r="J33" s="681">
        <v>-134885.0871384718</v>
      </c>
      <c r="K33" s="682">
        <v>-1.7067840095758939</v>
      </c>
    </row>
    <row r="34" spans="1:11">
      <c r="I34" s="994"/>
      <c r="J34" s="995"/>
      <c r="K34" s="995"/>
    </row>
    <row r="35" spans="1:11">
      <c r="A35" s="996" t="s">
        <v>669</v>
      </c>
      <c r="B35" s="997"/>
      <c r="C35" s="998"/>
      <c r="D35" s="999"/>
      <c r="E35" s="1000"/>
      <c r="F35" s="1001"/>
      <c r="G35" s="1002"/>
      <c r="H35" s="1003"/>
      <c r="I35" s="1004"/>
      <c r="J35" s="1005"/>
      <c r="K35" s="1005"/>
    </row>
    <row r="36" spans="1:11">
      <c r="A36" s="979" t="s">
        <v>670</v>
      </c>
      <c r="B36" s="969"/>
      <c r="C36" s="1006"/>
      <c r="D36" s="1007">
        <v>0.20596661665979907</v>
      </c>
      <c r="E36" s="1008">
        <v>0.16809239193888451</v>
      </c>
      <c r="F36" s="1008">
        <v>0.21439261704562265</v>
      </c>
      <c r="G36" s="1009" t="s">
        <v>870</v>
      </c>
      <c r="H36" s="1010" t="s">
        <v>871</v>
      </c>
      <c r="I36" s="684">
        <v>0.16232833285686243</v>
      </c>
      <c r="J36" s="685">
        <v>0.18200491778415298</v>
      </c>
      <c r="K36" s="686" t="s">
        <v>872</v>
      </c>
    </row>
    <row r="37" spans="1:11" ht="16.5">
      <c r="A37" s="979" t="s">
        <v>671</v>
      </c>
      <c r="B37" s="969"/>
      <c r="C37" s="1006"/>
      <c r="D37" s="1007">
        <v>0.7538060095924829</v>
      </c>
      <c r="E37" s="1008">
        <v>0.76483711803340082</v>
      </c>
      <c r="F37" s="1008">
        <v>0.71324908217365857</v>
      </c>
      <c r="G37" s="1009" t="s">
        <v>873</v>
      </c>
      <c r="H37" s="1010" t="s">
        <v>874</v>
      </c>
      <c r="I37" s="684">
        <v>0.70370043770178692</v>
      </c>
      <c r="J37" s="685">
        <v>0.87336169936150509</v>
      </c>
      <c r="K37" s="686" t="s">
        <v>875</v>
      </c>
    </row>
    <row r="38" spans="1:11" ht="14.9" customHeight="1">
      <c r="A38" s="979" t="s">
        <v>672</v>
      </c>
      <c r="B38" s="1011"/>
      <c r="C38" s="1012"/>
      <c r="D38" s="1013">
        <v>0.28155785507770104</v>
      </c>
      <c r="E38" s="1014">
        <v>0.27372567897821143</v>
      </c>
      <c r="F38" s="1015">
        <v>0.25830847043429284</v>
      </c>
      <c r="G38" s="1009" t="s">
        <v>876</v>
      </c>
      <c r="H38" s="1010" t="s">
        <v>877</v>
      </c>
      <c r="I38" s="687">
        <v>0.28470796367476514</v>
      </c>
      <c r="J38" s="688">
        <v>0.26740899300359078</v>
      </c>
      <c r="K38" s="689" t="s">
        <v>878</v>
      </c>
    </row>
    <row r="39" spans="1:11">
      <c r="A39" s="979" t="s">
        <v>674</v>
      </c>
      <c r="B39" s="969"/>
      <c r="C39" s="1006"/>
      <c r="D39" s="690">
        <v>0.18239262620873053</v>
      </c>
      <c r="E39" s="1016">
        <v>0.16439113099633751</v>
      </c>
      <c r="F39" s="1016">
        <v>0.18350720157502781</v>
      </c>
      <c r="G39" s="1009" t="s">
        <v>872</v>
      </c>
      <c r="H39" s="1017" t="s">
        <v>879</v>
      </c>
      <c r="I39" s="684">
        <v>0.18024805159265067</v>
      </c>
      <c r="J39" s="685">
        <v>0.16936505127206564</v>
      </c>
      <c r="K39" s="686" t="s">
        <v>675</v>
      </c>
    </row>
    <row r="40" spans="1:11" ht="16.5">
      <c r="A40" s="1018" t="s">
        <v>676</v>
      </c>
      <c r="B40" s="1019"/>
      <c r="C40" s="1020"/>
      <c r="D40" s="690">
        <v>1.1889954573064611E-2</v>
      </c>
      <c r="E40" s="1016">
        <v>0.12687038317690469</v>
      </c>
      <c r="F40" s="1016">
        <v>0.11939722882549232</v>
      </c>
      <c r="G40" s="1009" t="s">
        <v>880</v>
      </c>
      <c r="H40" s="1021" t="s">
        <v>881</v>
      </c>
      <c r="I40" s="690">
        <v>6.743210951511866E-2</v>
      </c>
      <c r="J40" s="685">
        <v>-4.9697956249718143E-2</v>
      </c>
      <c r="K40" s="686" t="s">
        <v>882</v>
      </c>
    </row>
    <row r="41" spans="1:11">
      <c r="A41" s="979" t="s">
        <v>678</v>
      </c>
      <c r="B41" s="969"/>
      <c r="C41" s="1006"/>
      <c r="D41" s="1022">
        <v>6.8390228008713286E-3</v>
      </c>
      <c r="E41" s="1023">
        <v>5.6337070231899489E-2</v>
      </c>
      <c r="F41" s="1023">
        <v>4.8386568525465669E-2</v>
      </c>
      <c r="G41" s="1009" t="s">
        <v>880</v>
      </c>
      <c r="H41" s="1021" t="s">
        <v>883</v>
      </c>
      <c r="I41" s="691">
        <v>5.1506680397316713E-2</v>
      </c>
      <c r="J41" s="692">
        <v>-3.1106314789260178E-2</v>
      </c>
      <c r="K41" s="686" t="s">
        <v>884</v>
      </c>
    </row>
    <row r="42" spans="1:11" ht="16.5">
      <c r="A42" s="979" t="s">
        <v>679</v>
      </c>
      <c r="B42" s="969"/>
      <c r="C42" s="1006"/>
      <c r="D42" s="1024">
        <v>1.3564594770911753</v>
      </c>
      <c r="E42" s="1023">
        <v>0.95117536813778003</v>
      </c>
      <c r="F42" s="1025">
        <v>0.96736395935455444</v>
      </c>
      <c r="G42" s="1009" t="s">
        <v>885</v>
      </c>
      <c r="H42" s="1021" t="s">
        <v>886</v>
      </c>
      <c r="I42" s="691">
        <v>1.3564594770911753</v>
      </c>
      <c r="J42" s="692">
        <v>0.96736395935455444</v>
      </c>
      <c r="K42" s="692" t="s">
        <v>886</v>
      </c>
    </row>
    <row r="43" spans="1:11" ht="16.5">
      <c r="A43" s="979" t="s">
        <v>680</v>
      </c>
      <c r="B43" s="969"/>
      <c r="C43" s="1006"/>
      <c r="D43" s="1024">
        <v>0.81379131706027674</v>
      </c>
      <c r="E43" s="1025">
        <v>0.9413334603012824</v>
      </c>
      <c r="F43" s="1025">
        <v>0.86451841221100423</v>
      </c>
      <c r="G43" s="691" t="s">
        <v>887</v>
      </c>
      <c r="H43" s="1021" t="s">
        <v>888</v>
      </c>
      <c r="I43" s="691">
        <v>0.81379131706027674</v>
      </c>
      <c r="J43" s="692">
        <v>0.86451841221100423</v>
      </c>
      <c r="K43" s="692" t="s">
        <v>888</v>
      </c>
    </row>
    <row r="44" spans="1:11" ht="17" thickBot="1">
      <c r="A44" s="1026" t="s">
        <v>681</v>
      </c>
      <c r="B44" s="1027"/>
      <c r="C44" s="1028"/>
      <c r="D44" s="693">
        <v>1.34</v>
      </c>
      <c r="E44" s="1029">
        <v>1.1949377423033611</v>
      </c>
      <c r="F44" s="1029">
        <v>1.18</v>
      </c>
      <c r="G44" s="1030" t="s">
        <v>673</v>
      </c>
      <c r="H44" s="1031" t="s">
        <v>889</v>
      </c>
      <c r="I44" s="693">
        <v>1.34</v>
      </c>
      <c r="J44" s="694">
        <v>1.18</v>
      </c>
      <c r="K44" s="695" t="s">
        <v>889</v>
      </c>
    </row>
    <row r="46" spans="1:11" s="1032" customFormat="1" ht="14.5" customHeight="1">
      <c r="A46" s="972" t="s">
        <v>682</v>
      </c>
      <c r="B46" s="972"/>
      <c r="C46" s="972"/>
      <c r="D46" s="972"/>
      <c r="E46" s="972"/>
      <c r="F46" s="972"/>
      <c r="G46" s="972"/>
      <c r="H46" s="972"/>
    </row>
    <row r="47" spans="1:11" s="1034" customFormat="1">
      <c r="A47" s="1033" t="s">
        <v>683</v>
      </c>
      <c r="B47" s="1033"/>
      <c r="C47" s="1033"/>
      <c r="D47" s="1033"/>
      <c r="E47" s="1033"/>
      <c r="F47" s="1033"/>
      <c r="G47" s="1033"/>
      <c r="H47" s="1033"/>
      <c r="I47" s="1033"/>
      <c r="J47" s="1033"/>
      <c r="K47" s="1033"/>
    </row>
    <row r="48" spans="1:11" s="1034" customFormat="1">
      <c r="A48" s="1033" t="s">
        <v>684</v>
      </c>
      <c r="B48" s="1033"/>
      <c r="C48" s="1033"/>
      <c r="D48" s="1033"/>
      <c r="E48" s="1033"/>
      <c r="F48" s="1033"/>
      <c r="G48" s="1033"/>
      <c r="H48" s="1033"/>
      <c r="I48" s="1033"/>
      <c r="J48" s="1033"/>
      <c r="K48" s="1033"/>
    </row>
    <row r="49" spans="1:11" s="1034" customFormat="1">
      <c r="A49" s="1033" t="s">
        <v>685</v>
      </c>
      <c r="B49" s="1033"/>
      <c r="C49" s="1033"/>
      <c r="D49" s="1033"/>
      <c r="E49" s="1033"/>
      <c r="F49" s="1033"/>
      <c r="G49" s="1033"/>
      <c r="H49" s="1033"/>
      <c r="I49" s="1033"/>
      <c r="J49" s="1033"/>
      <c r="K49" s="1033"/>
    </row>
    <row r="50" spans="1:11" s="1034" customFormat="1">
      <c r="A50" s="1911" t="s">
        <v>686</v>
      </c>
      <c r="B50" s="1911"/>
      <c r="C50" s="1911"/>
      <c r="D50" s="1911"/>
      <c r="E50" s="1911"/>
      <c r="F50" s="1033"/>
      <c r="G50" s="1033"/>
      <c r="H50" s="1033"/>
      <c r="I50" s="1033"/>
      <c r="J50" s="1033"/>
      <c r="K50" s="1033"/>
    </row>
    <row r="51" spans="1:11" s="1034" customFormat="1" ht="27.65" customHeight="1">
      <c r="A51" s="1911"/>
      <c r="B51" s="1911"/>
      <c r="C51" s="1911"/>
      <c r="D51" s="1911"/>
      <c r="E51" s="1911"/>
      <c r="F51" s="1033"/>
      <c r="G51" s="1033"/>
      <c r="H51" s="1033"/>
      <c r="I51" s="1033"/>
      <c r="J51" s="1033"/>
      <c r="K51" s="1033"/>
    </row>
    <row r="52" spans="1:11" s="1034" customFormat="1">
      <c r="A52" s="1033" t="s">
        <v>687</v>
      </c>
      <c r="B52" s="1033"/>
      <c r="C52" s="1033"/>
      <c r="D52" s="1033"/>
      <c r="E52" s="1033"/>
      <c r="F52" s="1033"/>
      <c r="G52" s="1033"/>
      <c r="H52" s="1033"/>
      <c r="I52" s="1033"/>
      <c r="J52" s="1033"/>
      <c r="K52" s="1033"/>
    </row>
    <row r="53" spans="1:11" s="1034" customFormat="1">
      <c r="A53" s="1033" t="s">
        <v>688</v>
      </c>
      <c r="B53" s="1033"/>
      <c r="C53" s="1033"/>
      <c r="D53" s="1033"/>
      <c r="E53" s="1033"/>
      <c r="F53" s="1033"/>
      <c r="G53" s="1033"/>
      <c r="H53" s="1033"/>
      <c r="I53" s="1033"/>
      <c r="J53" s="1033"/>
      <c r="K53" s="1033"/>
    </row>
    <row r="54" spans="1:11">
      <c r="A54" s="1033" t="s">
        <v>689</v>
      </c>
    </row>
    <row r="57" spans="1:11">
      <c r="A57" s="1905" t="s">
        <v>690</v>
      </c>
      <c r="B57" s="1905"/>
      <c r="C57" s="1905"/>
      <c r="D57" s="1905"/>
      <c r="E57" s="1905"/>
      <c r="F57" s="1905"/>
      <c r="G57" s="1905"/>
      <c r="H57" s="1905"/>
      <c r="I57" s="1905"/>
    </row>
    <row r="58" spans="1:11" ht="14.5" thickBot="1">
      <c r="A58" s="1906" t="s">
        <v>691</v>
      </c>
      <c r="B58" s="1906"/>
      <c r="C58" s="1906"/>
      <c r="D58" s="1906"/>
      <c r="E58" s="1906"/>
      <c r="F58" s="1906"/>
      <c r="G58" s="1906"/>
      <c r="H58" s="1906"/>
      <c r="I58" s="1906"/>
    </row>
    <row r="59" spans="1:11" ht="27.65" customHeight="1">
      <c r="A59" s="1035"/>
      <c r="B59" s="1900" t="s">
        <v>28</v>
      </c>
      <c r="C59" s="1901"/>
      <c r="D59" s="1902"/>
      <c r="E59" s="1903" t="s">
        <v>659</v>
      </c>
      <c r="F59" s="1904"/>
      <c r="G59" s="1856" t="s">
        <v>763</v>
      </c>
      <c r="H59" s="1858"/>
      <c r="I59" s="826" t="s">
        <v>29</v>
      </c>
    </row>
    <row r="60" spans="1:11" ht="14.5" thickBot="1">
      <c r="A60" s="1035"/>
      <c r="B60" s="440" t="s">
        <v>721</v>
      </c>
      <c r="C60" s="548" t="s">
        <v>33</v>
      </c>
      <c r="D60" s="441" t="s">
        <v>722</v>
      </c>
      <c r="E60" s="549" t="s">
        <v>34</v>
      </c>
      <c r="F60" s="550" t="s">
        <v>35</v>
      </c>
      <c r="G60" s="635" t="s">
        <v>819</v>
      </c>
      <c r="H60" s="636" t="s">
        <v>820</v>
      </c>
      <c r="I60" s="1077" t="s">
        <v>723</v>
      </c>
    </row>
    <row r="61" spans="1:11">
      <c r="A61" s="1036" t="s">
        <v>692</v>
      </c>
      <c r="B61" s="1037"/>
      <c r="C61" s="1037"/>
      <c r="D61" s="1037"/>
      <c r="E61" s="1038"/>
      <c r="F61" s="1039"/>
      <c r="G61" s="696"/>
      <c r="H61" s="697"/>
      <c r="I61" s="698"/>
    </row>
    <row r="62" spans="1:11">
      <c r="A62" s="1040" t="s">
        <v>283</v>
      </c>
      <c r="B62" s="1041">
        <v>288741.6442499999</v>
      </c>
      <c r="C62" s="1042">
        <v>301597.9855200001</v>
      </c>
      <c r="D62" s="1042">
        <v>303539.33929999988</v>
      </c>
      <c r="E62" s="1043">
        <v>6.4368923971842573E-3</v>
      </c>
      <c r="F62" s="1044">
        <v>5.1248911768292604E-2</v>
      </c>
      <c r="G62" s="699">
        <v>1119511.34818</v>
      </c>
      <c r="H62" s="700">
        <v>1171433.31837</v>
      </c>
      <c r="I62" s="701">
        <v>4.6379136999736614E-2</v>
      </c>
    </row>
    <row r="63" spans="1:11" ht="14.5" thickBot="1">
      <c r="A63" s="1040" t="s">
        <v>693</v>
      </c>
      <c r="B63" s="1045">
        <v>-223321.90077000007</v>
      </c>
      <c r="C63" s="1046">
        <v>-259819.97405999998</v>
      </c>
      <c r="D63" s="1047">
        <v>-271099.72580000013</v>
      </c>
      <c r="E63" s="1043">
        <v>4.3413720522484933E-2</v>
      </c>
      <c r="F63" s="1044">
        <v>0.21394151162633435</v>
      </c>
      <c r="G63" s="699">
        <v>-854106.51503000001</v>
      </c>
      <c r="H63" s="700">
        <v>-1019908.24889</v>
      </c>
      <c r="I63" s="701">
        <v>0.19412301737819715</v>
      </c>
    </row>
    <row r="64" spans="1:11" ht="14.5" thickBot="1">
      <c r="A64" s="1040" t="s">
        <v>290</v>
      </c>
      <c r="B64" s="1048">
        <v>-11583.38147</v>
      </c>
      <c r="C64" s="1049">
        <v>-12836.228519999993</v>
      </c>
      <c r="D64" s="1050">
        <v>-13613.418780000015</v>
      </c>
      <c r="E64" s="1043">
        <v>6.0546620745267177E-2</v>
      </c>
      <c r="F64" s="1044">
        <v>0.17525429126698833</v>
      </c>
      <c r="G64" s="699">
        <v>-47341.074430000001</v>
      </c>
      <c r="H64" s="700">
        <v>-50990.134710000006</v>
      </c>
      <c r="I64" s="701">
        <v>7.7080216787128952E-2</v>
      </c>
    </row>
    <row r="65" spans="1:9">
      <c r="A65" s="1040" t="s">
        <v>662</v>
      </c>
      <c r="B65" s="1051">
        <v>-1997.2191699999985</v>
      </c>
      <c r="C65" s="1052">
        <v>-2566.1431099999991</v>
      </c>
      <c r="D65" s="670">
        <v>-2281.8586500000019</v>
      </c>
      <c r="E65" s="1043">
        <v>-0.11078277703693507</v>
      </c>
      <c r="F65" s="1044">
        <v>0.14251789902457412</v>
      </c>
      <c r="G65" s="699">
        <v>-10418.341659999998</v>
      </c>
      <c r="H65" s="700">
        <v>-10137.464970000001</v>
      </c>
      <c r="I65" s="701">
        <v>-2.6959827117053581E-2</v>
      </c>
    </row>
    <row r="66" spans="1:9">
      <c r="A66" s="1053" t="s">
        <v>694</v>
      </c>
      <c r="B66" s="1054">
        <v>51839.142839999833</v>
      </c>
      <c r="C66" s="1055">
        <v>26375.639830000131</v>
      </c>
      <c r="D66" s="1056">
        <v>16544.336069999728</v>
      </c>
      <c r="E66" s="1057">
        <v>-0.37274181113203175</v>
      </c>
      <c r="F66" s="1058">
        <v>-0.68085243768278747</v>
      </c>
      <c r="G66" s="702">
        <v>207645.41705999995</v>
      </c>
      <c r="H66" s="703">
        <v>90397.469799999933</v>
      </c>
      <c r="I66" s="704">
        <v>-0.56465463538798333</v>
      </c>
    </row>
    <row r="67" spans="1:9">
      <c r="A67" s="1059"/>
      <c r="B67" s="1041"/>
      <c r="C67" s="1060"/>
      <c r="D67" s="1042"/>
      <c r="E67" s="1043"/>
      <c r="F67" s="1044"/>
      <c r="G67" s="699"/>
      <c r="H67" s="700"/>
      <c r="I67" s="701"/>
    </row>
    <row r="68" spans="1:9">
      <c r="A68" s="1040" t="s">
        <v>664</v>
      </c>
      <c r="B68" s="1061">
        <v>1670.9204900000013</v>
      </c>
      <c r="C68" s="1060">
        <v>1774.5870600000017</v>
      </c>
      <c r="D68" s="1042">
        <v>1350.9342099999994</v>
      </c>
      <c r="E68" s="1043">
        <v>-0.23873320140179644</v>
      </c>
      <c r="F68" s="1044">
        <v>-0.1915029960521949</v>
      </c>
      <c r="G68" s="699">
        <v>5851.2276500000007</v>
      </c>
      <c r="H68" s="700">
        <v>6216.9355599999999</v>
      </c>
      <c r="I68" s="701">
        <v>6.2501056509055797E-2</v>
      </c>
    </row>
    <row r="69" spans="1:9">
      <c r="A69" s="1040" t="s">
        <v>497</v>
      </c>
      <c r="B69" s="1051">
        <v>-28515.106329999988</v>
      </c>
      <c r="C69" s="1062">
        <v>-22725.320550000011</v>
      </c>
      <c r="D69" s="670">
        <v>-25499.110329999989</v>
      </c>
      <c r="E69" s="1043">
        <v>0.12205723452380424</v>
      </c>
      <c r="F69" s="1044">
        <v>-0.10576835888656499</v>
      </c>
      <c r="G69" s="699">
        <v>-86280.914169999989</v>
      </c>
      <c r="H69" s="700">
        <v>-88112.363519999999</v>
      </c>
      <c r="I69" s="701">
        <v>2.1226587219410842E-2</v>
      </c>
    </row>
    <row r="70" spans="1:9">
      <c r="A70" s="1040" t="s">
        <v>652</v>
      </c>
      <c r="B70" s="1061">
        <v>2280.0328300000006</v>
      </c>
      <c r="C70" s="1060">
        <v>-7.8587500000002706</v>
      </c>
      <c r="D70" s="1042">
        <v>3939.5961999999995</v>
      </c>
      <c r="E70" s="1043" t="s">
        <v>41</v>
      </c>
      <c r="F70" s="1044">
        <v>0.72786819038917017</v>
      </c>
      <c r="G70" s="699">
        <v>3198.8046799999997</v>
      </c>
      <c r="H70" s="700">
        <v>3501.9982399999999</v>
      </c>
      <c r="I70" s="701">
        <v>9.4783392651532683E-2</v>
      </c>
    </row>
    <row r="71" spans="1:9" ht="14.5" thickBot="1">
      <c r="A71" s="1040" t="s">
        <v>665</v>
      </c>
      <c r="B71" s="1045">
        <v>270.83784000000014</v>
      </c>
      <c r="C71" s="1063">
        <v>5087.0042599999942</v>
      </c>
      <c r="D71" s="1047">
        <v>-2818.0315499999851</v>
      </c>
      <c r="E71" s="1043">
        <v>-1.5539668154317583</v>
      </c>
      <c r="F71" s="1044" t="s">
        <v>41</v>
      </c>
      <c r="G71" s="699">
        <v>3351.5620600000011</v>
      </c>
      <c r="H71" s="700">
        <v>6659.2539000000106</v>
      </c>
      <c r="I71" s="701">
        <v>0.98691051539114527</v>
      </c>
    </row>
    <row r="72" spans="1:9">
      <c r="A72" s="1040" t="s">
        <v>44</v>
      </c>
      <c r="B72" s="1051">
        <v>-9023.0802300000068</v>
      </c>
      <c r="C72" s="1062">
        <v>-8175.33133</v>
      </c>
      <c r="D72" s="670">
        <v>-118.30645000000004</v>
      </c>
      <c r="E72" s="1043">
        <v>-0.9855288495078034</v>
      </c>
      <c r="F72" s="1044">
        <v>-0.98688846303209699</v>
      </c>
      <c r="G72" s="699">
        <v>-42201.986880000004</v>
      </c>
      <c r="H72" s="700">
        <v>-13436.17958</v>
      </c>
      <c r="I72" s="701">
        <v>-0.68162210897308351</v>
      </c>
    </row>
    <row r="73" spans="1:9">
      <c r="A73" s="1064"/>
      <c r="B73" s="1065"/>
      <c r="C73" s="1066"/>
      <c r="D73" s="1066"/>
      <c r="E73" s="1043"/>
      <c r="F73" s="1044"/>
      <c r="G73" s="699"/>
      <c r="H73" s="700"/>
      <c r="I73" s="701"/>
    </row>
    <row r="74" spans="1:9">
      <c r="A74" s="1053" t="s">
        <v>695</v>
      </c>
      <c r="B74" s="1054">
        <v>18522.747439999843</v>
      </c>
      <c r="C74" s="1056">
        <v>2328.7205200001163</v>
      </c>
      <c r="D74" s="1056">
        <v>-6600.581850000246</v>
      </c>
      <c r="E74" s="1057" t="s">
        <v>41</v>
      </c>
      <c r="F74" s="1058">
        <v>-1.3563500431769804</v>
      </c>
      <c r="G74" s="702">
        <v>91564.110399999976</v>
      </c>
      <c r="H74" s="703">
        <v>5227.114399999944</v>
      </c>
      <c r="I74" s="704">
        <v>-0.94291306520464002</v>
      </c>
    </row>
    <row r="75" spans="1:9">
      <c r="A75" s="1067"/>
      <c r="B75" s="1068"/>
      <c r="C75" s="1068"/>
      <c r="D75" s="1068"/>
      <c r="E75" s="1043"/>
      <c r="F75" s="1044"/>
      <c r="G75" s="699"/>
      <c r="H75" s="700"/>
      <c r="I75" s="701"/>
    </row>
    <row r="76" spans="1:9">
      <c r="A76" s="1053" t="s">
        <v>696</v>
      </c>
      <c r="B76" s="1056">
        <v>14647.161050000001</v>
      </c>
      <c r="C76" s="1056">
        <v>23575.136750000005</v>
      </c>
      <c r="D76" s="1056">
        <v>24088.048879999988</v>
      </c>
      <c r="E76" s="1057">
        <v>2.1756485887615584E-2</v>
      </c>
      <c r="F76" s="1058">
        <v>0.64455410831984983</v>
      </c>
      <c r="G76" s="702">
        <v>28179.522010000001</v>
      </c>
      <c r="H76" s="703">
        <v>102351.81054999999</v>
      </c>
      <c r="I76" s="704">
        <v>2.6321343745177312</v>
      </c>
    </row>
    <row r="77" spans="1:9">
      <c r="A77" s="1069"/>
      <c r="B77" s="1068"/>
      <c r="C77" s="1068"/>
      <c r="D77" s="1068"/>
      <c r="E77" s="1043"/>
      <c r="F77" s="1044"/>
      <c r="G77" s="699"/>
      <c r="H77" s="700"/>
      <c r="I77" s="701"/>
    </row>
    <row r="78" spans="1:9" ht="14.5" thickBot="1">
      <c r="A78" s="1070" t="s">
        <v>549</v>
      </c>
      <c r="B78" s="1071">
        <v>33169.908489999842</v>
      </c>
      <c r="C78" s="1071">
        <v>25903.85727000012</v>
      </c>
      <c r="D78" s="1071">
        <v>17487.467029999741</v>
      </c>
      <c r="E78" s="1072">
        <v>-0.32490876367465171</v>
      </c>
      <c r="F78" s="1073">
        <v>-0.4727912187254929</v>
      </c>
      <c r="G78" s="705">
        <v>119743.63240999998</v>
      </c>
      <c r="H78" s="706">
        <v>107578.92494999994</v>
      </c>
      <c r="I78" s="707">
        <v>-0.10158959783638688</v>
      </c>
    </row>
  </sheetData>
  <mergeCells count="16">
    <mergeCell ref="A1:H1"/>
    <mergeCell ref="A2:H2"/>
    <mergeCell ref="D12:F12"/>
    <mergeCell ref="G12:H12"/>
    <mergeCell ref="D4:F4"/>
    <mergeCell ref="G4:H4"/>
    <mergeCell ref="A3:C3"/>
    <mergeCell ref="G59:H59"/>
    <mergeCell ref="I4:J4"/>
    <mergeCell ref="B59:D59"/>
    <mergeCell ref="E59:F59"/>
    <mergeCell ref="A57:I57"/>
    <mergeCell ref="A58:I58"/>
    <mergeCell ref="A27:C27"/>
    <mergeCell ref="I12:J12"/>
    <mergeCell ref="A50:E51"/>
  </mergeCells>
  <hyperlinks>
    <hyperlink ref="A3" location="Index!A1" display="Back to index" xr:uid="{F210CF7D-F27F-499A-9E15-5AF53F1AB527}"/>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57025-115C-9847-AAD6-1C8AD7A0D2D0}">
  <sheetPr>
    <tabColor theme="2" tint="-9.9978637043366805E-2"/>
  </sheetPr>
  <dimension ref="A1:I60"/>
  <sheetViews>
    <sheetView showGridLines="0" zoomScale="65" zoomScaleNormal="60" workbookViewId="0">
      <selection activeCell="I26" sqref="I26"/>
    </sheetView>
  </sheetViews>
  <sheetFormatPr baseColWidth="10" defaultColWidth="11.453125" defaultRowHeight="14"/>
  <cols>
    <col min="1" max="1" width="55.26953125" style="852" customWidth="1"/>
    <col min="2" max="2" width="20.453125" style="852" customWidth="1"/>
    <col min="3" max="3" width="22.81640625" style="852" customWidth="1"/>
    <col min="4" max="4" width="14.81640625" style="852" customWidth="1"/>
    <col min="5" max="6" width="14.1796875" style="852" bestFit="1" customWidth="1"/>
    <col min="7" max="8" width="11.54296875" style="852" bestFit="1" customWidth="1"/>
    <col min="9" max="9" width="18.7265625" style="852" bestFit="1" customWidth="1"/>
    <col min="10" max="16384" width="11.453125" style="852"/>
  </cols>
  <sheetData>
    <row r="1" spans="1:9" s="842" customFormat="1">
      <c r="A1" s="840"/>
      <c r="B1" s="1921" t="s">
        <v>28</v>
      </c>
      <c r="C1" s="1922"/>
      <c r="D1" s="1923"/>
      <c r="E1" s="1924" t="s">
        <v>29</v>
      </c>
      <c r="F1" s="1925"/>
      <c r="G1" s="1918" t="s">
        <v>30</v>
      </c>
      <c r="H1" s="1919"/>
      <c r="I1" s="841" t="s">
        <v>29</v>
      </c>
    </row>
    <row r="2" spans="1:9" s="842" customFormat="1" ht="14.5" thickBot="1">
      <c r="A2" s="843" t="s">
        <v>32</v>
      </c>
      <c r="B2" s="440" t="s">
        <v>721</v>
      </c>
      <c r="C2" s="548" t="s">
        <v>33</v>
      </c>
      <c r="D2" s="441" t="s">
        <v>722</v>
      </c>
      <c r="E2" s="549" t="s">
        <v>34</v>
      </c>
      <c r="F2" s="550" t="s">
        <v>35</v>
      </c>
      <c r="G2" s="549" t="s">
        <v>34</v>
      </c>
      <c r="H2" s="550" t="s">
        <v>35</v>
      </c>
      <c r="I2" s="1077" t="s">
        <v>723</v>
      </c>
    </row>
    <row r="3" spans="1:9">
      <c r="A3" s="846" t="s">
        <v>697</v>
      </c>
      <c r="B3" s="847">
        <v>87314.05508000002</v>
      </c>
      <c r="C3" s="847">
        <v>94620.461300000024</v>
      </c>
      <c r="D3" s="847">
        <v>89170.293459999986</v>
      </c>
      <c r="E3" s="848">
        <v>-5.7600309331825694E-2</v>
      </c>
      <c r="F3" s="849">
        <v>2.1259330795015963E-2</v>
      </c>
      <c r="G3" s="847">
        <v>352085.08642999997</v>
      </c>
      <c r="H3" s="850">
        <v>378722.27327000001</v>
      </c>
      <c r="I3" s="851">
        <v>7.5655538580433168E-2</v>
      </c>
    </row>
    <row r="4" spans="1:9">
      <c r="A4" s="846" t="s">
        <v>698</v>
      </c>
      <c r="B4" s="850">
        <v>-33669.943049999994</v>
      </c>
      <c r="C4" s="850">
        <v>-42006.279790000001</v>
      </c>
      <c r="D4" s="850">
        <v>-46757.367330000008</v>
      </c>
      <c r="E4" s="853">
        <v>0.11310422069633153</v>
      </c>
      <c r="F4" s="854">
        <v>0.38869754726240968</v>
      </c>
      <c r="G4" s="850">
        <v>-136563.21116000001</v>
      </c>
      <c r="H4" s="850">
        <v>-166053.28949</v>
      </c>
      <c r="I4" s="855">
        <v>0.21594452912687334</v>
      </c>
    </row>
    <row r="5" spans="1:9">
      <c r="A5" s="846" t="s">
        <v>578</v>
      </c>
      <c r="B5" s="850">
        <v>-5794.8807699999998</v>
      </c>
      <c r="C5" s="850">
        <v>-5845.0062500000004</v>
      </c>
      <c r="D5" s="850">
        <v>-6144.0022200000003</v>
      </c>
      <c r="E5" s="853">
        <v>5.115408901401941E-2</v>
      </c>
      <c r="F5" s="854">
        <v>6.0246528592511561E-2</v>
      </c>
      <c r="G5" s="850">
        <v>-24003.032300000003</v>
      </c>
      <c r="H5" s="850">
        <v>-23453.584670000004</v>
      </c>
      <c r="I5" s="855">
        <v>-2.2890759097966118E-2</v>
      </c>
    </row>
    <row r="6" spans="1:9">
      <c r="A6" s="856" t="s">
        <v>545</v>
      </c>
      <c r="B6" s="857">
        <v>47849.23126000003</v>
      </c>
      <c r="C6" s="857">
        <v>46769.175260000025</v>
      </c>
      <c r="D6" s="857">
        <v>36268.923909999976</v>
      </c>
      <c r="E6" s="858">
        <v>-0.22451221967517854</v>
      </c>
      <c r="F6" s="859">
        <v>-0.24201658093681244</v>
      </c>
      <c r="G6" s="857">
        <v>191518.84297</v>
      </c>
      <c r="H6" s="857">
        <v>189215.39910999997</v>
      </c>
      <c r="I6" s="860">
        <v>-1.2027244026118322E-2</v>
      </c>
    </row>
    <row r="7" spans="1:9">
      <c r="A7" s="846" t="s">
        <v>893</v>
      </c>
      <c r="B7" s="850">
        <v>36424.730199999998</v>
      </c>
      <c r="C7" s="850">
        <v>-2371.4753900000001</v>
      </c>
      <c r="D7" s="850">
        <v>10406.361750000002</v>
      </c>
      <c r="E7" s="853">
        <v>-5.388138200329375</v>
      </c>
      <c r="F7" s="854">
        <v>-0.71430504240220838</v>
      </c>
      <c r="G7" s="850">
        <v>20366.571530000001</v>
      </c>
      <c r="H7" s="850">
        <v>13058.253090000002</v>
      </c>
      <c r="I7" s="855">
        <v>-0.35883891548633162</v>
      </c>
    </row>
    <row r="8" spans="1:9">
      <c r="A8" s="846" t="s">
        <v>44</v>
      </c>
      <c r="B8" s="850">
        <v>-21189.920279999998</v>
      </c>
      <c r="C8" s="850">
        <v>-13591.792899999997</v>
      </c>
      <c r="D8" s="850">
        <v>-10400.242310000005</v>
      </c>
      <c r="E8" s="853">
        <v>-0.23481453944166497</v>
      </c>
      <c r="F8" s="854">
        <v>-0.50918917237191197</v>
      </c>
      <c r="G8" s="850">
        <v>-63022.095929999996</v>
      </c>
      <c r="H8" s="850">
        <v>-56353.059179999997</v>
      </c>
      <c r="I8" s="855">
        <v>-0.10582061182807123</v>
      </c>
    </row>
    <row r="9" spans="1:9">
      <c r="A9" s="856" t="s">
        <v>699</v>
      </c>
      <c r="B9" s="857">
        <v>63084.041180000022</v>
      </c>
      <c r="C9" s="857">
        <v>30805.906970000029</v>
      </c>
      <c r="D9" s="857">
        <v>36275.043349999978</v>
      </c>
      <c r="E9" s="858">
        <v>0.17753531442284776</v>
      </c>
      <c r="F9" s="859">
        <v>-0.42497273999148122</v>
      </c>
      <c r="G9" s="823">
        <v>148863.31857</v>
      </c>
      <c r="H9" s="823">
        <v>145920.59301999997</v>
      </c>
      <c r="I9" s="860">
        <v>-1.9767969559379872E-2</v>
      </c>
    </row>
    <row r="10" spans="1:9">
      <c r="A10" s="846" t="s">
        <v>700</v>
      </c>
      <c r="B10" s="1279">
        <v>-133.76211999999998</v>
      </c>
      <c r="C10" s="1279">
        <v>891.18045000000006</v>
      </c>
      <c r="D10" s="1279">
        <v>-812.06346000000008</v>
      </c>
      <c r="E10" s="853">
        <v>-1.9112222558293328</v>
      </c>
      <c r="F10" s="854">
        <v>5.0709523742596199</v>
      </c>
      <c r="G10" s="1278">
        <v>-722.75351999999998</v>
      </c>
      <c r="H10" s="1279">
        <v>136.19336999999996</v>
      </c>
      <c r="I10" s="855">
        <v>-1.188436813147586</v>
      </c>
    </row>
    <row r="11" spans="1:9" ht="14.5" thickBot="1">
      <c r="A11" s="861" t="s">
        <v>701</v>
      </c>
      <c r="B11" s="862">
        <v>62950.279060000023</v>
      </c>
      <c r="C11" s="862">
        <v>31697.087420000029</v>
      </c>
      <c r="D11" s="862">
        <v>35462.979889999981</v>
      </c>
      <c r="E11" s="858">
        <v>0.1188087858073601</v>
      </c>
      <c r="F11" s="859">
        <v>-0.43665095024917955</v>
      </c>
      <c r="G11" s="857">
        <v>148140.56505</v>
      </c>
      <c r="H11" s="863">
        <v>146056.78638999996</v>
      </c>
      <c r="I11" s="860">
        <v>-1.4066225947610866E-2</v>
      </c>
    </row>
    <row r="12" spans="1:9" ht="16.5" thickBot="1">
      <c r="A12" s="864" t="s">
        <v>899</v>
      </c>
      <c r="B12" s="865">
        <v>0.37677732985701212</v>
      </c>
      <c r="C12" s="865">
        <v>0.21429263946295243</v>
      </c>
      <c r="D12" s="866">
        <v>0.25476599678008294</v>
      </c>
      <c r="E12" s="867" t="s">
        <v>890</v>
      </c>
      <c r="F12" s="868" t="s">
        <v>891</v>
      </c>
      <c r="G12" s="869">
        <v>0.21191421629185664</v>
      </c>
      <c r="H12" s="866">
        <v>0.22915238474680943</v>
      </c>
      <c r="I12" s="870" t="s">
        <v>892</v>
      </c>
    </row>
    <row r="13" spans="1:9">
      <c r="A13" s="871"/>
      <c r="B13" s="872"/>
      <c r="C13" s="872"/>
      <c r="D13" s="872"/>
      <c r="E13" s="873"/>
      <c r="F13" s="873"/>
      <c r="G13" s="872"/>
      <c r="H13" s="872"/>
      <c r="I13" s="873"/>
    </row>
    <row r="14" spans="1:9" ht="34.5" customHeight="1">
      <c r="A14" s="1714" t="s">
        <v>702</v>
      </c>
      <c r="B14" s="875"/>
      <c r="C14" s="876"/>
      <c r="D14" s="876"/>
      <c r="E14" s="873"/>
      <c r="F14" s="873"/>
    </row>
    <row r="15" spans="1:9" ht="26.25" customHeight="1" thickBot="1">
      <c r="A15" s="877"/>
      <c r="B15" s="878"/>
      <c r="C15" s="878"/>
      <c r="D15" s="878"/>
      <c r="E15" s="878"/>
      <c r="F15" s="878"/>
    </row>
    <row r="16" spans="1:9">
      <c r="A16" s="879"/>
      <c r="B16" s="1921" t="s">
        <v>28</v>
      </c>
      <c r="C16" s="1922"/>
      <c r="D16" s="1923"/>
      <c r="E16" s="1926" t="s">
        <v>29</v>
      </c>
      <c r="F16" s="1925"/>
    </row>
    <row r="17" spans="1:6" ht="14.5" thickBot="1">
      <c r="A17" s="880"/>
      <c r="B17" s="440" t="s">
        <v>721</v>
      </c>
      <c r="C17" s="548" t="s">
        <v>33</v>
      </c>
      <c r="D17" s="441" t="s">
        <v>722</v>
      </c>
      <c r="E17" s="844" t="s">
        <v>34</v>
      </c>
      <c r="F17" s="845" t="s">
        <v>35</v>
      </c>
    </row>
    <row r="18" spans="1:6">
      <c r="A18" s="881" t="s">
        <v>632</v>
      </c>
      <c r="B18" s="850">
        <v>1107706</v>
      </c>
      <c r="C18" s="850">
        <v>796553.35829999985</v>
      </c>
      <c r="D18" s="599">
        <v>839772.25737000001</v>
      </c>
      <c r="E18" s="882">
        <v>5.4257381027477791E-2</v>
      </c>
      <c r="F18" s="849">
        <v>-0.24188163883738101</v>
      </c>
    </row>
    <row r="19" spans="1:6">
      <c r="A19" s="883" t="s">
        <v>634</v>
      </c>
      <c r="B19" s="850">
        <v>407536</v>
      </c>
      <c r="C19" s="850">
        <v>257554.24326000002</v>
      </c>
      <c r="D19" s="599">
        <v>265185.40476</v>
      </c>
      <c r="E19" s="884">
        <v>2.9629337119079668E-2</v>
      </c>
      <c r="F19" s="854">
        <v>-0.34929575605590668</v>
      </c>
    </row>
    <row r="20" spans="1:6" ht="14.5" thickBot="1">
      <c r="A20" s="885" t="s">
        <v>703</v>
      </c>
      <c r="B20" s="886">
        <v>700170</v>
      </c>
      <c r="C20" s="886">
        <v>538999.11517999996</v>
      </c>
      <c r="D20" s="887">
        <v>574586.85274999996</v>
      </c>
      <c r="E20" s="888">
        <v>6.6025595530180725E-2</v>
      </c>
      <c r="F20" s="889">
        <v>-0.17936093698673183</v>
      </c>
    </row>
    <row r="21" spans="1:6">
      <c r="B21" s="890"/>
      <c r="C21" s="890"/>
      <c r="D21" s="890"/>
      <c r="E21" s="891"/>
      <c r="F21" s="891"/>
    </row>
    <row r="22" spans="1:6">
      <c r="B22" s="890"/>
      <c r="C22" s="890"/>
      <c r="D22" s="890"/>
      <c r="E22" s="891"/>
      <c r="F22" s="891"/>
    </row>
    <row r="24" spans="1:6" ht="14.5" thickBot="1">
      <c r="B24" s="892"/>
      <c r="C24" s="874"/>
      <c r="D24" s="874"/>
      <c r="E24" s="874"/>
    </row>
    <row r="25" spans="1:6" ht="14.5" thickBot="1">
      <c r="A25" s="893" t="s">
        <v>704</v>
      </c>
      <c r="B25" s="894" t="s">
        <v>330</v>
      </c>
      <c r="C25" s="895" t="s">
        <v>705</v>
      </c>
      <c r="D25" s="894" t="s">
        <v>766</v>
      </c>
      <c r="E25" s="895" t="s">
        <v>705</v>
      </c>
    </row>
    <row r="26" spans="1:6">
      <c r="A26" s="883" t="s">
        <v>706</v>
      </c>
      <c r="B26" s="896">
        <v>1205.3408171602</v>
      </c>
      <c r="C26" s="897">
        <v>3.1130817747744267E-2</v>
      </c>
      <c r="D26" s="896">
        <v>1277.4508548413999</v>
      </c>
      <c r="E26" s="897">
        <v>3.1836992814959018E-2</v>
      </c>
    </row>
    <row r="27" spans="1:6">
      <c r="A27" s="883" t="s">
        <v>707</v>
      </c>
      <c r="B27" s="898">
        <v>6393.7859041048996</v>
      </c>
      <c r="C27" s="897">
        <v>0.16513485718316243</v>
      </c>
      <c r="D27" s="898">
        <v>6286.0093057963995</v>
      </c>
      <c r="E27" s="897">
        <v>0.15666170823319231</v>
      </c>
    </row>
    <row r="28" spans="1:6">
      <c r="A28" s="883" t="s">
        <v>708</v>
      </c>
      <c r="B28" s="898">
        <v>26698.145831887199</v>
      </c>
      <c r="C28" s="897">
        <v>0.68954365459334954</v>
      </c>
      <c r="D28" s="898">
        <v>27836.004077100697</v>
      </c>
      <c r="E28" s="897">
        <v>0.69373679499384855</v>
      </c>
    </row>
    <row r="29" spans="1:6" ht="14.5" thickBot="1">
      <c r="A29" s="883" t="s">
        <v>709</v>
      </c>
      <c r="B29" s="898">
        <v>4421.2997287319004</v>
      </c>
      <c r="C29" s="897">
        <v>0.11419067047574363</v>
      </c>
      <c r="D29" s="898">
        <v>4725.269347060801</v>
      </c>
      <c r="E29" s="897">
        <v>0.11776450395800023</v>
      </c>
    </row>
    <row r="30" spans="1:6" ht="14.5" thickBot="1">
      <c r="A30" s="899" t="s">
        <v>710</v>
      </c>
      <c r="B30" s="900">
        <v>38718.572281884204</v>
      </c>
      <c r="C30" s="1280">
        <v>0.99999999999999978</v>
      </c>
      <c r="D30" s="900">
        <v>40124.733584799294</v>
      </c>
      <c r="E30" s="1280">
        <v>1.0000000000000002</v>
      </c>
    </row>
    <row r="31" spans="1:6">
      <c r="A31" s="891"/>
      <c r="B31" s="896"/>
      <c r="C31" s="901"/>
      <c r="D31" s="896"/>
      <c r="E31" s="901"/>
    </row>
    <row r="32" spans="1:6">
      <c r="A32" s="891" t="s">
        <v>711</v>
      </c>
      <c r="B32" s="891"/>
      <c r="C32" s="891"/>
      <c r="D32" s="891"/>
      <c r="E32" s="891"/>
    </row>
    <row r="33" spans="1:7">
      <c r="A33" s="891"/>
      <c r="B33" s="891"/>
      <c r="C33" s="891"/>
      <c r="D33" s="891"/>
      <c r="E33" s="891"/>
    </row>
    <row r="35" spans="1:7" ht="14.5" thickBot="1">
      <c r="A35" s="902" t="s">
        <v>712</v>
      </c>
      <c r="B35" s="874"/>
      <c r="C35" s="874"/>
    </row>
    <row r="36" spans="1:7" ht="28.4" customHeight="1" thickBot="1">
      <c r="A36" s="902"/>
      <c r="B36" s="903" t="s">
        <v>331</v>
      </c>
      <c r="C36" s="903" t="s">
        <v>894</v>
      </c>
    </row>
    <row r="37" spans="1:7">
      <c r="A37" s="881" t="s">
        <v>706</v>
      </c>
      <c r="B37" s="904">
        <v>9.9880000000000004E-3</v>
      </c>
      <c r="C37" s="904">
        <v>7.3439999999999998E-3</v>
      </c>
    </row>
    <row r="38" spans="1:7">
      <c r="A38" s="883" t="s">
        <v>707</v>
      </c>
      <c r="B38" s="904">
        <v>4.2411999999999998E-2</v>
      </c>
      <c r="C38" s="904">
        <v>-2.2131000000000001E-2</v>
      </c>
    </row>
    <row r="39" spans="1:7">
      <c r="A39" s="883" t="s">
        <v>708</v>
      </c>
      <c r="B39" s="904">
        <v>0.11680099999999999</v>
      </c>
      <c r="C39" s="904">
        <v>6.3500000000000001E-2</v>
      </c>
    </row>
    <row r="40" spans="1:7" ht="14.5" thickBot="1">
      <c r="A40" s="885" t="s">
        <v>709</v>
      </c>
      <c r="B40" s="905">
        <v>0.23128099999999999</v>
      </c>
      <c r="C40" s="905">
        <v>0.18860299999999999</v>
      </c>
    </row>
    <row r="42" spans="1:7" ht="14.5" thickBot="1"/>
    <row r="43" spans="1:7">
      <c r="A43" s="1927" t="s">
        <v>713</v>
      </c>
      <c r="B43" s="906" t="s">
        <v>714</v>
      </c>
      <c r="C43" s="907" t="s">
        <v>715</v>
      </c>
      <c r="D43" s="908" t="s">
        <v>705</v>
      </c>
      <c r="E43" s="906" t="s">
        <v>714</v>
      </c>
      <c r="F43" s="907" t="s">
        <v>715</v>
      </c>
      <c r="G43" s="908" t="s">
        <v>705</v>
      </c>
    </row>
    <row r="44" spans="1:7" ht="14.5" thickBot="1">
      <c r="A44" s="1928"/>
      <c r="B44" s="909" t="s">
        <v>33</v>
      </c>
      <c r="C44" s="909" t="s">
        <v>33</v>
      </c>
      <c r="D44" s="909" t="s">
        <v>33</v>
      </c>
      <c r="E44" s="909" t="s">
        <v>722</v>
      </c>
      <c r="F44" s="910" t="s">
        <v>722</v>
      </c>
      <c r="G44" s="911" t="s">
        <v>722</v>
      </c>
    </row>
    <row r="45" spans="1:7">
      <c r="A45" s="912" t="s">
        <v>716</v>
      </c>
      <c r="B45" s="913">
        <v>2351087</v>
      </c>
      <c r="C45" s="914">
        <v>8120364</v>
      </c>
      <c r="D45" s="915">
        <v>0.28952975507009293</v>
      </c>
      <c r="E45" s="916">
        <v>2349596</v>
      </c>
      <c r="F45" s="917">
        <v>8251977</v>
      </c>
      <c r="G45" s="918">
        <v>0.28473128318219987</v>
      </c>
    </row>
    <row r="46" spans="1:7" ht="16.5">
      <c r="A46" s="912" t="s">
        <v>896</v>
      </c>
      <c r="B46" s="44">
        <v>0</v>
      </c>
      <c r="C46" s="914">
        <v>139360</v>
      </c>
      <c r="D46" s="915">
        <v>0</v>
      </c>
      <c r="E46" s="44">
        <v>0</v>
      </c>
      <c r="F46" s="917">
        <v>138417</v>
      </c>
      <c r="G46" s="918">
        <v>0</v>
      </c>
    </row>
    <row r="47" spans="1:7">
      <c r="A47" s="912" t="s">
        <v>717</v>
      </c>
      <c r="B47" s="914">
        <v>38718.572281884204</v>
      </c>
      <c r="C47" s="914">
        <v>129169.37011683499</v>
      </c>
      <c r="D47" s="915">
        <v>0.29975041487670695</v>
      </c>
      <c r="E47" s="917">
        <v>40124.733584799302</v>
      </c>
      <c r="F47" s="917">
        <v>133310.243312757</v>
      </c>
      <c r="G47" s="918">
        <v>0.30098762546448377</v>
      </c>
    </row>
    <row r="48" spans="1:7">
      <c r="A48" s="912" t="s">
        <v>895</v>
      </c>
      <c r="B48" s="1281">
        <v>1015.5896765100001</v>
      </c>
      <c r="C48" s="914">
        <v>3591.27036503</v>
      </c>
      <c r="D48" s="915">
        <v>0.28279399022677487</v>
      </c>
      <c r="E48" s="1282">
        <v>1073.01433516</v>
      </c>
      <c r="F48" s="917">
        <v>3646.9500561899999</v>
      </c>
      <c r="G48" s="918">
        <v>0.29422238271093498</v>
      </c>
    </row>
    <row r="49" spans="1:7" ht="16.5">
      <c r="A49" s="912" t="s">
        <v>898</v>
      </c>
      <c r="B49" s="914">
        <v>1034.70947</v>
      </c>
      <c r="C49" s="914">
        <v>2595.5318200000002</v>
      </c>
      <c r="D49" s="915">
        <v>0.39865027353045512</v>
      </c>
      <c r="E49" s="917">
        <v>1039.4340500000001</v>
      </c>
      <c r="F49" s="917">
        <v>2686.8145199999999</v>
      </c>
      <c r="G49" s="918">
        <v>0.38686483278347034</v>
      </c>
    </row>
    <row r="50" spans="1:7" ht="17" thickBot="1">
      <c r="A50" s="919" t="s">
        <v>897</v>
      </c>
      <c r="B50" s="920">
        <v>1315.76623875</v>
      </c>
      <c r="C50" s="920">
        <v>4321.6753602913441</v>
      </c>
      <c r="D50" s="921">
        <v>0.30445744510094302</v>
      </c>
      <c r="E50" s="922">
        <v>1322.9665064062499</v>
      </c>
      <c r="F50" s="922">
        <v>4335.8089563467101</v>
      </c>
      <c r="G50" s="923">
        <v>0.30512564546223969</v>
      </c>
    </row>
    <row r="51" spans="1:7">
      <c r="A51" s="924"/>
      <c r="B51" s="874"/>
      <c r="C51" s="874"/>
      <c r="D51" s="874"/>
      <c r="E51" s="874"/>
      <c r="F51" s="874"/>
    </row>
    <row r="52" spans="1:7">
      <c r="A52" s="1929" t="s">
        <v>718</v>
      </c>
      <c r="B52" s="1929"/>
      <c r="C52" s="1929"/>
      <c r="D52" s="1929"/>
      <c r="E52" s="1929"/>
      <c r="F52" s="1929"/>
      <c r="G52" s="1929"/>
    </row>
    <row r="53" spans="1:7">
      <c r="A53" s="1706" t="s">
        <v>900</v>
      </c>
      <c r="B53" s="1706"/>
      <c r="C53" s="1706"/>
      <c r="D53" s="1706"/>
      <c r="E53" s="1706"/>
      <c r="F53" s="1706"/>
      <c r="G53" s="1706"/>
    </row>
    <row r="54" spans="1:7">
      <c r="A54" s="1422" t="s">
        <v>901</v>
      </c>
      <c r="B54" s="1706"/>
      <c r="C54" s="1706"/>
      <c r="D54" s="1706"/>
      <c r="E54" s="1706"/>
      <c r="F54" s="1706"/>
      <c r="G54" s="1706"/>
    </row>
    <row r="55" spans="1:7" ht="29.15" customHeight="1">
      <c r="A55" s="1707" t="s">
        <v>719</v>
      </c>
      <c r="B55" s="1707"/>
      <c r="C55" s="1707"/>
      <c r="D55" s="1707"/>
      <c r="E55" s="1707"/>
      <c r="F55" s="1707"/>
      <c r="G55" s="1707"/>
    </row>
    <row r="56" spans="1:7">
      <c r="A56" s="925"/>
      <c r="B56" s="925"/>
      <c r="C56" s="926"/>
      <c r="D56" s="926"/>
      <c r="E56" s="926"/>
      <c r="F56" s="926"/>
    </row>
    <row r="57" spans="1:7">
      <c r="A57" s="1920"/>
      <c r="B57" s="1920"/>
      <c r="C57" s="1920"/>
      <c r="D57" s="1920"/>
      <c r="E57" s="1920"/>
      <c r="F57" s="1920"/>
      <c r="G57" s="927"/>
    </row>
    <row r="58" spans="1:7">
      <c r="G58" s="927"/>
    </row>
    <row r="59" spans="1:7">
      <c r="G59" s="927"/>
    </row>
    <row r="60" spans="1:7">
      <c r="G60" s="927"/>
    </row>
  </sheetData>
  <mergeCells count="8">
    <mergeCell ref="G1:H1"/>
    <mergeCell ref="A57:F57"/>
    <mergeCell ref="B1:D1"/>
    <mergeCell ref="E1:F1"/>
    <mergeCell ref="B16:D16"/>
    <mergeCell ref="E16:F16"/>
    <mergeCell ref="A43:A44"/>
    <mergeCell ref="A52:G52"/>
  </mergeCells>
  <hyperlinks>
    <hyperlink ref="A2" location="Index!A1" display="Back to index" xr:uid="{73C9B3CD-B77C-4582-85C3-137072D90506}"/>
  </hyperlink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EB9B-557F-4D57-A253-E943F14709E2}">
  <sheetPr>
    <tabColor theme="2" tint="-9.9978637043366805E-2"/>
  </sheetPr>
  <dimension ref="A1:I24"/>
  <sheetViews>
    <sheetView showGridLines="0" zoomScale="60" zoomScaleNormal="60" workbookViewId="0">
      <pane xSplit="1" topLeftCell="B1" activePane="topRight" state="frozen"/>
      <selection pane="topRight" activeCell="I3" sqref="I3"/>
    </sheetView>
  </sheetViews>
  <sheetFormatPr baseColWidth="10" defaultColWidth="11.453125" defaultRowHeight="14.5"/>
  <cols>
    <col min="1" max="1" width="52.54296875" customWidth="1"/>
    <col min="3" max="3" width="12.54296875" bestFit="1" customWidth="1"/>
    <col min="4" max="4" width="12.453125" customWidth="1"/>
    <col min="6" max="6" width="12.453125" customWidth="1"/>
    <col min="8" max="8" width="14.453125" customWidth="1"/>
    <col min="9" max="9" width="16.453125" bestFit="1" customWidth="1"/>
  </cols>
  <sheetData>
    <row r="1" spans="1:9" s="1" customFormat="1">
      <c r="A1" s="58" t="s">
        <v>98</v>
      </c>
      <c r="B1" s="1718" t="s">
        <v>28</v>
      </c>
      <c r="C1" s="1719"/>
      <c r="D1" s="1720"/>
      <c r="E1" s="1718" t="s">
        <v>29</v>
      </c>
      <c r="F1" s="1720"/>
      <c r="G1" s="1716" t="s">
        <v>763</v>
      </c>
      <c r="H1" s="1724"/>
      <c r="I1" s="1716" t="s">
        <v>29</v>
      </c>
    </row>
    <row r="2" spans="1:9" s="1" customFormat="1">
      <c r="A2" s="59" t="s">
        <v>31</v>
      </c>
      <c r="B2" s="1721"/>
      <c r="C2" s="1722"/>
      <c r="D2" s="1723"/>
      <c r="E2" s="1721"/>
      <c r="F2" s="1723"/>
      <c r="G2" s="1716"/>
      <c r="H2" s="1724"/>
      <c r="I2" s="1716"/>
    </row>
    <row r="3" spans="1:9" s="5" customFormat="1" ht="15" thickBot="1">
      <c r="A3" s="60" t="s">
        <v>32</v>
      </c>
      <c r="B3" s="149" t="s">
        <v>721</v>
      </c>
      <c r="C3" s="150" t="s">
        <v>33</v>
      </c>
      <c r="D3" s="151" t="s">
        <v>722</v>
      </c>
      <c r="E3" s="152" t="s">
        <v>34</v>
      </c>
      <c r="F3" s="153" t="s">
        <v>35</v>
      </c>
      <c r="G3" s="587">
        <v>2020</v>
      </c>
      <c r="H3" s="588">
        <v>2021</v>
      </c>
      <c r="I3" s="637" t="s">
        <v>723</v>
      </c>
    </row>
    <row r="4" spans="1:9">
      <c r="A4" s="61" t="s">
        <v>99</v>
      </c>
      <c r="B4" s="62"/>
      <c r="C4" s="63"/>
      <c r="D4" s="64"/>
      <c r="E4" s="65"/>
      <c r="F4" s="66"/>
      <c r="G4" s="571"/>
      <c r="H4" s="572"/>
      <c r="I4" s="574"/>
    </row>
    <row r="5" spans="1:9">
      <c r="A5" s="67" t="s">
        <v>100</v>
      </c>
      <c r="B5" s="68">
        <v>570181</v>
      </c>
      <c r="C5" s="69">
        <v>960661</v>
      </c>
      <c r="D5" s="70">
        <v>899414</v>
      </c>
      <c r="E5" s="233">
        <v>-6.3755060317843615E-2</v>
      </c>
      <c r="F5" s="234">
        <v>0.57741839871900325</v>
      </c>
      <c r="G5" s="571">
        <v>605751</v>
      </c>
      <c r="H5" s="572">
        <v>3312198</v>
      </c>
      <c r="I5" s="1485">
        <v>4.4679199869253212</v>
      </c>
    </row>
    <row r="6" spans="1:9">
      <c r="A6" s="67" t="s">
        <v>101</v>
      </c>
      <c r="B6" s="68">
        <v>-20750</v>
      </c>
      <c r="C6" s="69">
        <v>23121</v>
      </c>
      <c r="D6" s="70">
        <v>22531</v>
      </c>
      <c r="E6" s="233">
        <v>-2.5517927425284373E-2</v>
      </c>
      <c r="F6" s="234" t="s">
        <v>222</v>
      </c>
      <c r="G6" s="571">
        <v>-74257</v>
      </c>
      <c r="H6" s="572">
        <v>72267</v>
      </c>
      <c r="I6" s="1485" t="s">
        <v>222</v>
      </c>
    </row>
    <row r="7" spans="1:9">
      <c r="A7" s="61" t="s">
        <v>102</v>
      </c>
      <c r="B7" s="71"/>
      <c r="C7" s="55"/>
      <c r="D7" s="72"/>
      <c r="E7" s="233"/>
      <c r="F7" s="234"/>
      <c r="G7" s="1509"/>
      <c r="H7" s="1510"/>
      <c r="I7" s="1485"/>
    </row>
    <row r="8" spans="1:9" ht="17">
      <c r="A8" s="67" t="s">
        <v>103</v>
      </c>
      <c r="B8" s="68">
        <v>22461</v>
      </c>
      <c r="C8" s="69">
        <v>75223</v>
      </c>
      <c r="D8" s="70">
        <v>117195</v>
      </c>
      <c r="E8" s="233">
        <v>0.55796764287518452</v>
      </c>
      <c r="F8" s="234">
        <v>4.2177106985441428</v>
      </c>
      <c r="G8" s="571">
        <v>-370465</v>
      </c>
      <c r="H8" s="572">
        <v>260215</v>
      </c>
      <c r="I8" s="1485" t="s">
        <v>222</v>
      </c>
    </row>
    <row r="9" spans="1:9">
      <c r="A9" s="67" t="s">
        <v>104</v>
      </c>
      <c r="B9" s="68">
        <v>-12537</v>
      </c>
      <c r="C9" s="69">
        <v>13161</v>
      </c>
      <c r="D9" s="70">
        <v>17114</v>
      </c>
      <c r="E9" s="233">
        <v>0.3003571157206899</v>
      </c>
      <c r="F9" s="234" t="s">
        <v>222</v>
      </c>
      <c r="G9" s="571">
        <v>-97380</v>
      </c>
      <c r="H9" s="572">
        <v>36836</v>
      </c>
      <c r="I9" s="1485" t="s">
        <v>222</v>
      </c>
    </row>
    <row r="10" spans="1:9">
      <c r="A10" s="61" t="s">
        <v>105</v>
      </c>
      <c r="B10" s="71"/>
      <c r="C10" s="55"/>
      <c r="D10" s="72"/>
      <c r="E10" s="233"/>
      <c r="F10" s="234"/>
      <c r="G10" s="1509"/>
      <c r="H10" s="1510"/>
      <c r="I10" s="1512"/>
    </row>
    <row r="11" spans="1:9" ht="17">
      <c r="A11" s="67" t="s">
        <v>106</v>
      </c>
      <c r="B11" s="68">
        <v>8528</v>
      </c>
      <c r="C11" s="69">
        <v>63058</v>
      </c>
      <c r="D11" s="70">
        <v>61617</v>
      </c>
      <c r="E11" s="233">
        <v>-2.2851977544482857E-2</v>
      </c>
      <c r="F11" s="234">
        <v>6.2252579737335836</v>
      </c>
      <c r="G11" s="571">
        <v>192330</v>
      </c>
      <c r="H11" s="572">
        <v>-128950</v>
      </c>
      <c r="I11" s="1485" t="s">
        <v>222</v>
      </c>
    </row>
    <row r="12" spans="1:9">
      <c r="A12" s="67" t="s">
        <v>107</v>
      </c>
      <c r="B12" s="68">
        <v>62951</v>
      </c>
      <c r="C12" s="69">
        <v>31697</v>
      </c>
      <c r="D12" s="70">
        <v>35463</v>
      </c>
      <c r="E12" s="233">
        <v>0.11881250591538631</v>
      </c>
      <c r="F12" s="234">
        <v>-0.43665708249273244</v>
      </c>
      <c r="G12" s="571">
        <v>148141</v>
      </c>
      <c r="H12" s="572">
        <v>146057</v>
      </c>
      <c r="I12" s="576">
        <v>-1.4067678765500436E-2</v>
      </c>
    </row>
    <row r="13" spans="1:9">
      <c r="A13" s="61" t="s">
        <v>108</v>
      </c>
      <c r="B13" s="71"/>
      <c r="C13" s="55"/>
      <c r="D13" s="72"/>
      <c r="E13" s="233"/>
      <c r="F13" s="234"/>
      <c r="G13" s="1509"/>
      <c r="H13" s="1510"/>
      <c r="I13" s="575"/>
    </row>
    <row r="14" spans="1:9">
      <c r="A14" s="67" t="s">
        <v>109</v>
      </c>
      <c r="B14" s="68">
        <v>13140</v>
      </c>
      <c r="C14" s="69">
        <v>11222</v>
      </c>
      <c r="D14" s="70">
        <v>14581</v>
      </c>
      <c r="E14" s="233">
        <v>0.29932275886651216</v>
      </c>
      <c r="F14" s="234">
        <v>0.10966514459665144</v>
      </c>
      <c r="G14" s="571">
        <v>55897</v>
      </c>
      <c r="H14" s="572">
        <v>56251</v>
      </c>
      <c r="I14" s="576">
        <v>6.3330769093153478E-3</v>
      </c>
    </row>
    <row r="15" spans="1:9">
      <c r="A15" s="67" t="s">
        <v>110</v>
      </c>
      <c r="B15" s="68">
        <v>70233</v>
      </c>
      <c r="C15" s="69">
        <v>42889</v>
      </c>
      <c r="D15" s="70">
        <v>-5946</v>
      </c>
      <c r="E15" s="234" t="s">
        <v>222</v>
      </c>
      <c r="F15" s="234" t="s">
        <v>222</v>
      </c>
      <c r="G15" s="571">
        <v>135877</v>
      </c>
      <c r="H15" s="572">
        <v>107639</v>
      </c>
      <c r="I15" s="576">
        <v>-0.20782030807274227</v>
      </c>
    </row>
    <row r="16" spans="1:9" s="3" customFormat="1" ht="17" thickBot="1">
      <c r="A16" s="73" t="s">
        <v>111</v>
      </c>
      <c r="B16" s="74">
        <v>-60803</v>
      </c>
      <c r="C16" s="75">
        <v>-57334</v>
      </c>
      <c r="D16" s="76">
        <v>-101353</v>
      </c>
      <c r="E16" s="251">
        <v>0.76776432832176367</v>
      </c>
      <c r="F16" s="253">
        <v>0.66690788283472857</v>
      </c>
      <c r="G16" s="571">
        <v>-248999</v>
      </c>
      <c r="H16" s="572">
        <v>-277931</v>
      </c>
      <c r="I16" s="577">
        <v>0.11619323772384628</v>
      </c>
    </row>
    <row r="17" spans="1:9" s="3" customFormat="1">
      <c r="A17" s="73" t="s">
        <v>112</v>
      </c>
      <c r="B17" s="78">
        <v>653404</v>
      </c>
      <c r="C17" s="79">
        <v>1163698</v>
      </c>
      <c r="D17" s="80">
        <v>1060616</v>
      </c>
      <c r="E17" s="252">
        <v>-8.8581401703878515E-2</v>
      </c>
      <c r="F17" s="1513">
        <v>0.62321626436324229</v>
      </c>
      <c r="G17" s="1487">
        <v>346895</v>
      </c>
      <c r="H17" s="573">
        <v>3584582</v>
      </c>
      <c r="I17" s="578">
        <v>9.3333342942388899</v>
      </c>
    </row>
    <row r="18" spans="1:9">
      <c r="A18" s="39"/>
      <c r="B18" s="39"/>
      <c r="C18" s="39"/>
      <c r="D18" s="39"/>
      <c r="E18" s="39"/>
      <c r="F18" s="39"/>
    </row>
    <row r="19" spans="1:9">
      <c r="A19" s="39"/>
      <c r="B19" s="39"/>
      <c r="C19" s="39"/>
      <c r="D19" s="39"/>
      <c r="E19" s="39"/>
      <c r="F19" s="39"/>
    </row>
    <row r="20" spans="1:9">
      <c r="A20" s="301" t="s">
        <v>113</v>
      </c>
      <c r="B20" s="301"/>
      <c r="C20" s="301"/>
      <c r="D20" s="301"/>
      <c r="E20" s="301"/>
      <c r="F20" s="39"/>
    </row>
    <row r="21" spans="1:9">
      <c r="A21" s="301" t="s">
        <v>114</v>
      </c>
      <c r="B21" s="301"/>
      <c r="C21" s="301"/>
      <c r="D21" s="301"/>
      <c r="E21" s="301"/>
      <c r="F21" s="39"/>
    </row>
    <row r="22" spans="1:9">
      <c r="A22" s="301" t="s">
        <v>115</v>
      </c>
      <c r="B22" s="301"/>
      <c r="C22" s="301"/>
      <c r="D22" s="301"/>
      <c r="E22" s="301"/>
      <c r="F22" s="39"/>
    </row>
    <row r="23" spans="1:9">
      <c r="A23" s="301" t="s">
        <v>116</v>
      </c>
      <c r="B23" s="301"/>
      <c r="C23" s="301"/>
      <c r="D23" s="301"/>
      <c r="E23" s="301"/>
      <c r="F23" s="39"/>
    </row>
    <row r="24" spans="1:9">
      <c r="A24" s="301" t="s">
        <v>117</v>
      </c>
    </row>
  </sheetData>
  <mergeCells count="4">
    <mergeCell ref="I1:I2"/>
    <mergeCell ref="B1:D2"/>
    <mergeCell ref="E1:F2"/>
    <mergeCell ref="G1:H2"/>
  </mergeCells>
  <hyperlinks>
    <hyperlink ref="A3" location="Index!A1" display="Back to index" xr:uid="{2B6CDD60-4720-A245-8788-A99638D7606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BF3A1-86B6-4EB2-8FEE-F0BD0484DD7B}">
  <sheetPr>
    <tabColor theme="2" tint="-9.9978637043366805E-2"/>
  </sheetPr>
  <dimension ref="A1:G23"/>
  <sheetViews>
    <sheetView showGridLines="0" zoomScale="60" zoomScaleNormal="60" workbookViewId="0">
      <pane xSplit="1" topLeftCell="B1" activePane="topRight" state="frozen"/>
      <selection pane="topRight" activeCell="E3" sqref="E3:F3"/>
    </sheetView>
  </sheetViews>
  <sheetFormatPr baseColWidth="10" defaultColWidth="11.453125" defaultRowHeight="14.5"/>
  <cols>
    <col min="1" max="1" width="53.54296875" customWidth="1"/>
  </cols>
  <sheetData>
    <row r="1" spans="1:7" s="7" customFormat="1" ht="14.5" customHeight="1">
      <c r="A1" s="570" t="s">
        <v>57</v>
      </c>
      <c r="B1" s="1718" t="s">
        <v>28</v>
      </c>
      <c r="C1" s="1719"/>
      <c r="D1" s="1720"/>
      <c r="E1" s="1718" t="s">
        <v>764</v>
      </c>
      <c r="F1" s="1719"/>
      <c r="G1" s="505"/>
    </row>
    <row r="2" spans="1:7" s="7" customFormat="1" ht="14">
      <c r="A2" s="229"/>
      <c r="B2" s="1721"/>
      <c r="C2" s="1722"/>
      <c r="D2" s="1723"/>
      <c r="E2" s="1721"/>
      <c r="F2" s="1722"/>
      <c r="G2" s="505"/>
    </row>
    <row r="3" spans="1:7" s="11" customFormat="1" thickBot="1">
      <c r="A3" s="60" t="s">
        <v>32</v>
      </c>
      <c r="B3" s="149" t="s">
        <v>721</v>
      </c>
      <c r="C3" s="150" t="s">
        <v>33</v>
      </c>
      <c r="D3" s="151" t="s">
        <v>722</v>
      </c>
      <c r="E3" s="587">
        <v>2020</v>
      </c>
      <c r="F3" s="1514">
        <v>2021</v>
      </c>
      <c r="G3" s="579"/>
    </row>
    <row r="4" spans="1:7">
      <c r="A4" s="81" t="s">
        <v>99</v>
      </c>
      <c r="B4" s="249"/>
      <c r="C4" s="66"/>
      <c r="D4" s="82"/>
      <c r="E4" s="370"/>
      <c r="F4" s="370"/>
    </row>
    <row r="5" spans="1:7">
      <c r="A5" s="83" t="s">
        <v>100</v>
      </c>
      <c r="B5" s="230">
        <v>0.14740664519137195</v>
      </c>
      <c r="C5" s="231">
        <v>0.23098358943773001</v>
      </c>
      <c r="D5" s="232">
        <v>0.20705696840972299</v>
      </c>
      <c r="E5" s="798">
        <v>3.7706344414110068E-2</v>
      </c>
      <c r="F5" s="798">
        <v>0.19703715667836391</v>
      </c>
    </row>
    <row r="6" spans="1:7">
      <c r="A6" s="83" t="s">
        <v>101</v>
      </c>
      <c r="B6" s="233">
        <v>-0.12076934437524053</v>
      </c>
      <c r="C6" s="234">
        <v>0.11525656499694362</v>
      </c>
      <c r="D6" s="235">
        <v>0.10752530377353876</v>
      </c>
      <c r="E6" s="798">
        <v>-0.10403688092507739</v>
      </c>
      <c r="F6" s="798">
        <v>9.4738249648993786E-2</v>
      </c>
    </row>
    <row r="7" spans="1:7">
      <c r="A7" s="84" t="s">
        <v>102</v>
      </c>
      <c r="B7" s="236"/>
      <c r="C7" s="237"/>
      <c r="D7" s="238"/>
      <c r="E7" s="798"/>
      <c r="F7" s="798"/>
    </row>
    <row r="8" spans="1:7" ht="17">
      <c r="A8" s="85" t="s">
        <v>118</v>
      </c>
      <c r="B8" s="233">
        <v>4.8411410510337476E-2</v>
      </c>
      <c r="C8" s="234">
        <v>0.13939838553518338</v>
      </c>
      <c r="D8" s="235">
        <v>0.20820829756054876</v>
      </c>
      <c r="E8" s="798">
        <v>-0.18064598649017388</v>
      </c>
      <c r="F8" s="798">
        <v>0.11902230258726584</v>
      </c>
    </row>
    <row r="9" spans="1:7">
      <c r="A9" s="86" t="s">
        <v>104</v>
      </c>
      <c r="B9" s="233">
        <v>-0.18795601422256217</v>
      </c>
      <c r="C9" s="234">
        <v>0.16430232702384451</v>
      </c>
      <c r="D9" s="235">
        <v>0.20939655110477157</v>
      </c>
      <c r="E9" s="798">
        <v>-0.30468164795915459</v>
      </c>
      <c r="F9" s="798">
        <v>0.11664255881207691</v>
      </c>
    </row>
    <row r="10" spans="1:7">
      <c r="A10" s="87" t="s">
        <v>105</v>
      </c>
      <c r="B10" s="233"/>
      <c r="C10" s="234"/>
      <c r="D10" s="235"/>
      <c r="E10" s="798"/>
      <c r="F10" s="798"/>
    </row>
    <row r="11" spans="1:7" ht="17">
      <c r="A11" s="83" t="s">
        <v>119</v>
      </c>
      <c r="B11" s="233">
        <v>1.1853018105110285E-2</v>
      </c>
      <c r="C11" s="234">
        <v>0.12586956054470957</v>
      </c>
      <c r="D11" s="235">
        <v>0.11841163830523284</v>
      </c>
      <c r="E11" s="798">
        <v>6.7066341894760143E-2</v>
      </c>
      <c r="F11" s="798">
        <v>-4.9404725058501027E-2</v>
      </c>
    </row>
    <row r="12" spans="1:7">
      <c r="A12" s="83" t="s">
        <v>120</v>
      </c>
      <c r="B12" s="233">
        <v>0.37678175435656336</v>
      </c>
      <c r="C12" s="234">
        <v>0.21429199202244531</v>
      </c>
      <c r="D12" s="235">
        <v>0.25476613391332148</v>
      </c>
      <c r="E12" s="798">
        <v>0.21191487413794829</v>
      </c>
      <c r="F12" s="798">
        <v>0.22915269341529404</v>
      </c>
    </row>
    <row r="13" spans="1:7">
      <c r="A13" s="88" t="s">
        <v>108</v>
      </c>
      <c r="B13" s="233"/>
      <c r="C13" s="234"/>
      <c r="D13" s="235"/>
      <c r="E13" s="798"/>
      <c r="F13" s="798"/>
    </row>
    <row r="14" spans="1:7">
      <c r="A14" s="83" t="s">
        <v>109</v>
      </c>
      <c r="B14" s="239">
        <v>7.7939987988700485E-2</v>
      </c>
      <c r="C14" s="240">
        <v>7.1436301252140483E-2</v>
      </c>
      <c r="D14" s="241">
        <v>9.5256138471237303E-2</v>
      </c>
      <c r="E14" s="798">
        <v>8.3566867173128001E-2</v>
      </c>
      <c r="F14" s="798">
        <v>8.8221294281401325E-2</v>
      </c>
    </row>
    <row r="15" spans="1:7" s="3" customFormat="1" ht="15" thickBot="1">
      <c r="A15" s="89" t="s">
        <v>121</v>
      </c>
      <c r="B15" s="242">
        <v>0.32767557631206934</v>
      </c>
      <c r="C15" s="243">
        <v>0.17360295241188858</v>
      </c>
      <c r="D15" s="244">
        <v>-2.5205542167142502E-2</v>
      </c>
      <c r="E15" s="799">
        <v>0.17397199588234993</v>
      </c>
      <c r="F15" s="799">
        <v>0.11802386047090467</v>
      </c>
    </row>
    <row r="16" spans="1:7" s="14" customFormat="1" ht="15" thickBot="1">
      <c r="A16" s="90" t="s">
        <v>122</v>
      </c>
      <c r="B16" s="245">
        <v>0.10768786573132565</v>
      </c>
      <c r="C16" s="246">
        <v>0.18519973612555954</v>
      </c>
      <c r="D16" s="247">
        <v>0.16415238283763664</v>
      </c>
      <c r="E16" s="800">
        <v>1.3554828294593363E-2</v>
      </c>
      <c r="F16" s="800">
        <v>0.13936229861937868</v>
      </c>
    </row>
    <row r="17" spans="1:6">
      <c r="A17" s="39"/>
      <c r="B17" s="39"/>
      <c r="C17" s="39"/>
    </row>
    <row r="18" spans="1:6">
      <c r="A18" s="39"/>
      <c r="B18" s="39"/>
      <c r="C18" s="39"/>
    </row>
    <row r="19" spans="1:6" ht="15" customHeight="1">
      <c r="A19" s="1725" t="s">
        <v>909</v>
      </c>
      <c r="B19" s="1725"/>
      <c r="C19" s="1725"/>
      <c r="D19" s="1725"/>
      <c r="E19" s="1725"/>
      <c r="F19" s="1725"/>
    </row>
    <row r="20" spans="1:6">
      <c r="A20" s="1725"/>
      <c r="B20" s="1725"/>
      <c r="C20" s="1725"/>
      <c r="D20" s="1725"/>
      <c r="E20" s="1725"/>
      <c r="F20" s="1725"/>
    </row>
    <row r="21" spans="1:6" ht="16.5" customHeight="1">
      <c r="A21" s="1725" t="s">
        <v>910</v>
      </c>
      <c r="B21" s="1725"/>
      <c r="C21" s="1725"/>
      <c r="D21" s="1725"/>
      <c r="E21" s="1725"/>
      <c r="F21" s="1725"/>
    </row>
    <row r="22" spans="1:6">
      <c r="A22" s="1725"/>
      <c r="B22" s="1725"/>
      <c r="C22" s="1725"/>
      <c r="D22" s="1725"/>
      <c r="E22" s="1725"/>
      <c r="F22" s="1725"/>
    </row>
    <row r="23" spans="1:6">
      <c r="A23" s="1725"/>
      <c r="B23" s="1725"/>
      <c r="C23" s="1725"/>
      <c r="D23" s="1725"/>
      <c r="E23" s="1725"/>
      <c r="F23" s="1725"/>
    </row>
  </sheetData>
  <mergeCells count="4">
    <mergeCell ref="E1:F2"/>
    <mergeCell ref="B1:D2"/>
    <mergeCell ref="A19:F20"/>
    <mergeCell ref="A21:F23"/>
  </mergeCells>
  <hyperlinks>
    <hyperlink ref="A3" location="Index!A1" display="Back to index" xr:uid="{7D72A362-CA48-5849-A9BB-2B894B1ED42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B6280-6043-444A-A3F2-B9E93273D7AD}">
  <sheetPr>
    <tabColor theme="2" tint="-9.9978637043366805E-2"/>
  </sheetPr>
  <dimension ref="A1:F23"/>
  <sheetViews>
    <sheetView showGridLines="0" zoomScale="60" zoomScaleNormal="60" workbookViewId="0">
      <pane xSplit="1" topLeftCell="B1" activePane="topRight" state="frozen"/>
      <selection pane="topRight" activeCell="B15" sqref="B15:D15"/>
    </sheetView>
  </sheetViews>
  <sheetFormatPr baseColWidth="10" defaultColWidth="11.453125" defaultRowHeight="14.5"/>
  <cols>
    <col min="1" max="1" width="67.453125" customWidth="1"/>
    <col min="2" max="4" width="16.1796875" customWidth="1"/>
    <col min="5" max="6" width="11.54296875" bestFit="1" customWidth="1"/>
  </cols>
  <sheetData>
    <row r="1" spans="1:6" s="7" customFormat="1" ht="15" customHeight="1">
      <c r="A1" s="91" t="s">
        <v>123</v>
      </c>
      <c r="B1" s="1718" t="s">
        <v>124</v>
      </c>
      <c r="C1" s="1719"/>
      <c r="D1" s="1720"/>
      <c r="E1" s="1718" t="s">
        <v>29</v>
      </c>
      <c r="F1" s="1719"/>
    </row>
    <row r="2" spans="1:6" s="7" customFormat="1" ht="14.5" customHeight="1">
      <c r="A2" s="92" t="s">
        <v>31</v>
      </c>
      <c r="B2" s="1721"/>
      <c r="C2" s="1722"/>
      <c r="D2" s="1723"/>
      <c r="E2" s="1721"/>
      <c r="F2" s="1722"/>
    </row>
    <row r="3" spans="1:6" s="11" customFormat="1" thickBot="1">
      <c r="A3" s="60" t="s">
        <v>32</v>
      </c>
      <c r="B3" s="1518" t="s">
        <v>765</v>
      </c>
      <c r="C3" s="1519" t="s">
        <v>330</v>
      </c>
      <c r="D3" s="1520" t="s">
        <v>766</v>
      </c>
      <c r="E3" s="282" t="s">
        <v>34</v>
      </c>
      <c r="F3" s="303" t="s">
        <v>35</v>
      </c>
    </row>
    <row r="4" spans="1:6">
      <c r="A4" s="93" t="s">
        <v>125</v>
      </c>
      <c r="B4" s="94">
        <v>28544161</v>
      </c>
      <c r="C4" s="95">
        <v>36137443</v>
      </c>
      <c r="D4" s="96">
        <v>32392465</v>
      </c>
      <c r="E4" s="255">
        <v>-0.10363151593210396</v>
      </c>
      <c r="F4" s="256">
        <v>0.13481930682776078</v>
      </c>
    </row>
    <row r="5" spans="1:6">
      <c r="A5" s="93" t="s">
        <v>126</v>
      </c>
      <c r="B5" s="97">
        <v>32221</v>
      </c>
      <c r="C5" s="51">
        <v>9782</v>
      </c>
      <c r="D5" s="98">
        <v>2943</v>
      </c>
      <c r="E5" s="257">
        <v>-0.69914127990186059</v>
      </c>
      <c r="F5" s="258">
        <v>-0.9086620526985506</v>
      </c>
    </row>
    <row r="6" spans="1:6">
      <c r="A6" s="93" t="s">
        <v>127</v>
      </c>
      <c r="B6" s="99">
        <v>55173742</v>
      </c>
      <c r="C6" s="100">
        <v>48110456</v>
      </c>
      <c r="D6" s="100">
        <v>48952499</v>
      </c>
      <c r="E6" s="259">
        <v>1.7502286820977098E-2</v>
      </c>
      <c r="F6" s="260">
        <v>-0.11275731488359086</v>
      </c>
    </row>
    <row r="7" spans="1:6">
      <c r="A7" s="93" t="s">
        <v>128</v>
      </c>
      <c r="B7" s="99">
        <v>2394302</v>
      </c>
      <c r="C7" s="100">
        <v>2555337</v>
      </c>
      <c r="D7" s="100">
        <v>1766948</v>
      </c>
      <c r="E7" s="259">
        <v>-0.30852642919505335</v>
      </c>
      <c r="F7" s="260">
        <v>-0.26201957814845411</v>
      </c>
    </row>
    <row r="8" spans="1:6">
      <c r="A8" s="93" t="s">
        <v>129</v>
      </c>
      <c r="B8" s="99">
        <v>823270</v>
      </c>
      <c r="C8" s="100">
        <v>981508</v>
      </c>
      <c r="D8" s="100">
        <v>974664</v>
      </c>
      <c r="E8" s="259">
        <v>-6.9729436744274675E-3</v>
      </c>
      <c r="F8" s="260">
        <v>0.18389349788040366</v>
      </c>
    </row>
    <row r="9" spans="1:6" s="3" customFormat="1" ht="15" thickBot="1">
      <c r="A9" s="101" t="s">
        <v>130</v>
      </c>
      <c r="B9" s="102">
        <v>137659885</v>
      </c>
      <c r="C9" s="103">
        <v>146551226</v>
      </c>
      <c r="D9" s="104">
        <v>147597412</v>
      </c>
      <c r="E9" s="257">
        <v>7.1387052060554179E-3</v>
      </c>
      <c r="F9" s="258">
        <v>7.2188982287759496E-2</v>
      </c>
    </row>
    <row r="10" spans="1:6" s="14" customFormat="1" ht="15" thickBot="1">
      <c r="A10" s="105" t="s">
        <v>131</v>
      </c>
      <c r="B10" s="106">
        <v>224627581</v>
      </c>
      <c r="C10" s="107">
        <v>234345752</v>
      </c>
      <c r="D10" s="107">
        <v>231686931</v>
      </c>
      <c r="E10" s="261">
        <v>-1.1345718782220571E-2</v>
      </c>
      <c r="F10" s="262">
        <v>3.1426906564960166E-2</v>
      </c>
    </row>
    <row r="11" spans="1:6">
      <c r="A11" s="39"/>
      <c r="B11" s="228"/>
      <c r="C11" s="228"/>
      <c r="D11" s="228"/>
      <c r="E11" s="39"/>
    </row>
    <row r="12" spans="1:6" s="3" customFormat="1" ht="15" thickBot="1">
      <c r="A12" s="77"/>
      <c r="B12" s="77"/>
      <c r="C12" s="77"/>
      <c r="D12" s="77"/>
      <c r="E12" s="77"/>
    </row>
    <row r="13" spans="1:6" s="1" customFormat="1">
      <c r="A13" s="91" t="s">
        <v>132</v>
      </c>
      <c r="B13" s="1718" t="s">
        <v>124</v>
      </c>
      <c r="C13" s="1719"/>
      <c r="D13" s="1720"/>
      <c r="E13" s="1718" t="s">
        <v>29</v>
      </c>
      <c r="F13" s="1719"/>
    </row>
    <row r="14" spans="1:6" s="1" customFormat="1">
      <c r="A14" s="92" t="s">
        <v>31</v>
      </c>
      <c r="B14" s="1721"/>
      <c r="C14" s="1722"/>
      <c r="D14" s="1723"/>
      <c r="E14" s="1721"/>
      <c r="F14" s="1722"/>
    </row>
    <row r="15" spans="1:6" s="5" customFormat="1" ht="15" thickBot="1">
      <c r="A15" s="60" t="s">
        <v>32</v>
      </c>
      <c r="B15" s="1518" t="s">
        <v>765</v>
      </c>
      <c r="C15" s="1519" t="s">
        <v>330</v>
      </c>
      <c r="D15" s="1520" t="s">
        <v>766</v>
      </c>
      <c r="E15" s="282" t="s">
        <v>34</v>
      </c>
      <c r="F15" s="303" t="s">
        <v>35</v>
      </c>
    </row>
    <row r="16" spans="1:6">
      <c r="A16" s="108" t="s">
        <v>133</v>
      </c>
      <c r="B16" s="1515">
        <v>6467471</v>
      </c>
      <c r="C16" s="1516">
        <v>6661600</v>
      </c>
      <c r="D16" s="1517">
        <v>5928497</v>
      </c>
      <c r="E16" s="263">
        <v>-0.11004908730635288</v>
      </c>
      <c r="F16" s="263">
        <v>-8.3336129377309942E-2</v>
      </c>
    </row>
    <row r="17" spans="1:6">
      <c r="A17" s="93" t="s">
        <v>134</v>
      </c>
      <c r="B17" s="109">
        <v>43743889</v>
      </c>
      <c r="C17" s="53">
        <v>33261505</v>
      </c>
      <c r="D17" s="110">
        <v>34758443</v>
      </c>
      <c r="E17" s="264">
        <v>4.5005119281283257E-2</v>
      </c>
      <c r="F17" s="264">
        <v>-0.20541031456988201</v>
      </c>
    </row>
    <row r="18" spans="1:6" s="3" customFormat="1" ht="15" thickBot="1">
      <c r="A18" s="111" t="s">
        <v>135</v>
      </c>
      <c r="B18" s="112">
        <v>4962382</v>
      </c>
      <c r="C18" s="113">
        <v>8187351</v>
      </c>
      <c r="D18" s="114">
        <v>8265559</v>
      </c>
      <c r="E18" s="265">
        <v>9.5522959746077163E-3</v>
      </c>
      <c r="F18" s="265">
        <v>0.66564343494716849</v>
      </c>
    </row>
    <row r="19" spans="1:6" s="14" customFormat="1" ht="15" thickBot="1">
      <c r="A19" s="105" t="s">
        <v>127</v>
      </c>
      <c r="B19" s="115">
        <v>55173742</v>
      </c>
      <c r="C19" s="116">
        <v>48110456</v>
      </c>
      <c r="D19" s="116">
        <v>48952499</v>
      </c>
      <c r="E19" s="266">
        <v>1.7502286820977098E-2</v>
      </c>
      <c r="F19" s="267">
        <v>-0.11275731488359086</v>
      </c>
    </row>
    <row r="20" spans="1:6">
      <c r="A20" s="39"/>
      <c r="B20" s="228"/>
      <c r="C20" s="228"/>
      <c r="D20" s="228"/>
      <c r="E20" s="39"/>
    </row>
    <row r="21" spans="1:6">
      <c r="A21" s="39"/>
      <c r="B21" s="39"/>
      <c r="C21" s="39"/>
      <c r="D21" s="39"/>
      <c r="E21" s="39"/>
    </row>
    <row r="22" spans="1:6">
      <c r="B22" s="39"/>
      <c r="C22" s="39"/>
      <c r="D22" s="39"/>
      <c r="E22" s="39"/>
    </row>
    <row r="23" spans="1:6">
      <c r="A23" s="39"/>
      <c r="B23" s="39"/>
      <c r="C23" s="39"/>
      <c r="E23" s="39"/>
    </row>
  </sheetData>
  <mergeCells count="4">
    <mergeCell ref="E1:F2"/>
    <mergeCell ref="B1:D2"/>
    <mergeCell ref="B13:D14"/>
    <mergeCell ref="E13:F14"/>
  </mergeCells>
  <hyperlinks>
    <hyperlink ref="A3" location="Index!A1" display="Back to index" xr:uid="{2FA3BF34-9B0C-4528-A1C4-97C33013E3F0}"/>
    <hyperlink ref="A15" location="Index!A1" display="Back to index" xr:uid="{2F61BDC0-D79D-4625-9EB2-84559F6AAF2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D6472-3678-41D4-864C-EA642F30DC1F}">
  <sheetPr>
    <tabColor theme="2" tint="-9.9978637043366805E-2"/>
  </sheetPr>
  <dimension ref="A1:R51"/>
  <sheetViews>
    <sheetView showGridLines="0" topLeftCell="A19" zoomScale="60" zoomScaleNormal="60" workbookViewId="0">
      <pane xSplit="1" topLeftCell="B1" activePane="topRight" state="frozen"/>
      <selection pane="topRight" activeCell="L30" sqref="L30"/>
    </sheetView>
  </sheetViews>
  <sheetFormatPr baseColWidth="10" defaultColWidth="11.453125" defaultRowHeight="14.5"/>
  <cols>
    <col min="1" max="1" width="55.453125" customWidth="1"/>
    <col min="17" max="18" width="12" customWidth="1"/>
  </cols>
  <sheetData>
    <row r="1" spans="1:15" s="45" customFormat="1" ht="16.5" customHeight="1">
      <c r="A1" s="1730" t="s">
        <v>136</v>
      </c>
      <c r="B1" s="1731" t="s">
        <v>137</v>
      </c>
      <c r="C1" s="1731"/>
      <c r="D1" s="1731"/>
      <c r="E1" s="1731"/>
      <c r="F1" s="1731"/>
      <c r="G1" s="1731"/>
      <c r="H1" s="1718" t="s">
        <v>29</v>
      </c>
      <c r="I1" s="1718"/>
      <c r="J1" s="1726" t="s">
        <v>29</v>
      </c>
      <c r="K1" s="1726"/>
      <c r="L1" s="1727" t="s">
        <v>138</v>
      </c>
      <c r="M1" s="1727"/>
      <c r="N1" s="1727"/>
      <c r="O1" s="580"/>
    </row>
    <row r="2" spans="1:15" s="45" customFormat="1" ht="17">
      <c r="A2" s="1730"/>
      <c r="B2" s="1728" t="s">
        <v>139</v>
      </c>
      <c r="C2" s="1728"/>
      <c r="D2" s="1728"/>
      <c r="E2" s="1735" t="s">
        <v>140</v>
      </c>
      <c r="F2" s="1735"/>
      <c r="G2" s="1735"/>
      <c r="H2" s="1718"/>
      <c r="I2" s="1718"/>
      <c r="J2" s="1726" t="s">
        <v>140</v>
      </c>
      <c r="K2" s="1726"/>
      <c r="L2" s="1727"/>
      <c r="M2" s="1727"/>
      <c r="N2" s="1727"/>
      <c r="O2" s="229" t="s">
        <v>140</v>
      </c>
    </row>
    <row r="3" spans="1:15" s="45" customFormat="1">
      <c r="A3" s="1730"/>
      <c r="B3" s="292"/>
      <c r="C3" s="248"/>
      <c r="D3" s="248"/>
      <c r="E3" s="248"/>
      <c r="F3" s="303"/>
      <c r="G3" s="283"/>
      <c r="H3" s="287"/>
      <c r="I3" s="288"/>
      <c r="J3" s="287"/>
      <c r="K3" s="288"/>
      <c r="L3" s="290"/>
      <c r="M3" s="291"/>
      <c r="N3" s="291"/>
      <c r="O3" s="91"/>
    </row>
    <row r="4" spans="1:15" s="46" customFormat="1" thickBot="1">
      <c r="A4" s="60" t="s">
        <v>32</v>
      </c>
      <c r="B4" s="149" t="s">
        <v>721</v>
      </c>
      <c r="C4" s="150" t="s">
        <v>33</v>
      </c>
      <c r="D4" s="150" t="s">
        <v>722</v>
      </c>
      <c r="E4" s="150" t="s">
        <v>721</v>
      </c>
      <c r="F4" s="150" t="s">
        <v>33</v>
      </c>
      <c r="G4" s="151" t="s">
        <v>722</v>
      </c>
      <c r="H4" s="120" t="s">
        <v>34</v>
      </c>
      <c r="I4" s="119" t="s">
        <v>35</v>
      </c>
      <c r="J4" s="120" t="s">
        <v>34</v>
      </c>
      <c r="K4" s="119" t="s">
        <v>35</v>
      </c>
      <c r="L4" s="149" t="s">
        <v>721</v>
      </c>
      <c r="M4" s="150" t="s">
        <v>33</v>
      </c>
      <c r="N4" s="150" t="s">
        <v>722</v>
      </c>
      <c r="O4" s="150" t="s">
        <v>722</v>
      </c>
    </row>
    <row r="5" spans="1:15" s="39" customFormat="1">
      <c r="A5" s="121" t="s">
        <v>141</v>
      </c>
      <c r="B5" s="1289">
        <v>112981.23872909874</v>
      </c>
      <c r="C5" s="1285">
        <v>120721.53974698525</v>
      </c>
      <c r="D5" s="1285">
        <v>119100.22036119014</v>
      </c>
      <c r="E5" s="1285">
        <v>91075.404000915441</v>
      </c>
      <c r="F5" s="1285">
        <v>101482.26272406525</v>
      </c>
      <c r="G5" s="1286">
        <v>101728.83509881012</v>
      </c>
      <c r="H5" s="1521">
        <v>-1.3430241108530971E-2</v>
      </c>
      <c r="I5" s="1522">
        <v>5.4159271936849773E-2</v>
      </c>
      <c r="J5" s="1523">
        <v>2.4297090755189821E-3</v>
      </c>
      <c r="K5" s="1524">
        <v>0.11697374515942416</v>
      </c>
      <c r="L5" s="1288">
        <v>0.82383791382256477</v>
      </c>
      <c r="M5" s="1292">
        <v>0.82466250797603358</v>
      </c>
      <c r="N5" s="1292">
        <v>0.82096550045370487</v>
      </c>
      <c r="O5" s="1292">
        <v>0.81162721139015259</v>
      </c>
    </row>
    <row r="6" spans="1:15" s="39" customFormat="1">
      <c r="A6" s="122" t="s">
        <v>142</v>
      </c>
      <c r="B6" s="1283">
        <v>51674.970490602813</v>
      </c>
      <c r="C6" s="1284">
        <v>57830.955458585988</v>
      </c>
      <c r="D6" s="1284">
        <v>56358.892478482303</v>
      </c>
      <c r="E6" s="1284">
        <v>44987.661423039492</v>
      </c>
      <c r="F6" s="1284">
        <v>53048.006647332659</v>
      </c>
      <c r="G6" s="1291">
        <v>52289.339053315634</v>
      </c>
      <c r="H6" s="1525">
        <v>-2.5454585151335807E-2</v>
      </c>
      <c r="I6" s="1524">
        <v>9.0641986698981603E-2</v>
      </c>
      <c r="J6" s="1523">
        <v>-1.4301528784308681E-2</v>
      </c>
      <c r="K6" s="1524">
        <v>0.16230400512743115</v>
      </c>
      <c r="L6" s="1288">
        <v>0.37680415230618541</v>
      </c>
      <c r="M6" s="1292">
        <v>0.39504980525497968</v>
      </c>
      <c r="N6" s="1292">
        <v>0.38848548078497791</v>
      </c>
      <c r="O6" s="1292">
        <v>0.41718211360677587</v>
      </c>
    </row>
    <row r="7" spans="1:15" s="39" customFormat="1">
      <c r="A7" s="123" t="s">
        <v>143</v>
      </c>
      <c r="B7" s="1526">
        <v>28522.114167399985</v>
      </c>
      <c r="C7" s="1299">
        <v>32609.829369230982</v>
      </c>
      <c r="D7" s="1299">
        <v>31850.665399896196</v>
      </c>
      <c r="E7" s="1299">
        <v>27771.272567163323</v>
      </c>
      <c r="F7" s="1299">
        <v>32114.952808097652</v>
      </c>
      <c r="G7" s="1300">
        <v>31425.643006262864</v>
      </c>
      <c r="H7" s="1527">
        <v>-2.3280219002037916E-2</v>
      </c>
      <c r="I7" s="1528">
        <v>0.11670071906172574</v>
      </c>
      <c r="J7" s="1529">
        <v>-2.1463827331578145E-2</v>
      </c>
      <c r="K7" s="1530">
        <v>0.13158815211876385</v>
      </c>
      <c r="L7" s="1303">
        <v>0.20797788462756453</v>
      </c>
      <c r="M7" s="1302">
        <v>0.22276143701167553</v>
      </c>
      <c r="N7" s="1302">
        <v>0.2195486908463348</v>
      </c>
      <c r="O7" s="1302">
        <v>0.25072445756939482</v>
      </c>
    </row>
    <row r="8" spans="1:15" s="39" customFormat="1">
      <c r="A8" s="123" t="s">
        <v>144</v>
      </c>
      <c r="B8" s="1526">
        <v>23152.856323202828</v>
      </c>
      <c r="C8" s="1299">
        <v>25221.126089355006</v>
      </c>
      <c r="D8" s="1299">
        <v>24508.227078586107</v>
      </c>
      <c r="E8" s="1299">
        <v>17216.388855876161</v>
      </c>
      <c r="F8" s="1299">
        <v>20933.053839235003</v>
      </c>
      <c r="G8" s="1300">
        <v>20863.696047052774</v>
      </c>
      <c r="H8" s="1531">
        <v>-2.8265946898770267E-2</v>
      </c>
      <c r="I8" s="1528">
        <v>5.8540109974464904E-2</v>
      </c>
      <c r="J8" s="1532">
        <v>-3.3133145653230223E-3</v>
      </c>
      <c r="K8" s="1530">
        <v>0.21185088358013848</v>
      </c>
      <c r="L8" s="1303">
        <v>0.16882626767862091</v>
      </c>
      <c r="M8" s="1302">
        <v>0.17228836824330412</v>
      </c>
      <c r="N8" s="1302">
        <v>0.16893678993864311</v>
      </c>
      <c r="O8" s="1302">
        <v>0.16645765603738105</v>
      </c>
    </row>
    <row r="9" spans="1:15" s="39" customFormat="1">
      <c r="A9" s="122" t="s">
        <v>145</v>
      </c>
      <c r="B9" s="1283">
        <v>61306.268238495919</v>
      </c>
      <c r="C9" s="1284">
        <v>62890.584288399259</v>
      </c>
      <c r="D9" s="1284">
        <v>62741.327882707817</v>
      </c>
      <c r="E9" s="1284">
        <v>46087.742577875964</v>
      </c>
      <c r="F9" s="1284">
        <v>48434.256076732585</v>
      </c>
      <c r="G9" s="1291">
        <v>49439.496045494488</v>
      </c>
      <c r="H9" s="1533">
        <v>-2.3732710926486211E-3</v>
      </c>
      <c r="I9" s="1534">
        <v>2.3408041060812623E-2</v>
      </c>
      <c r="J9" s="1535">
        <v>2.0754731262297987E-2</v>
      </c>
      <c r="K9" s="1534">
        <v>7.2725485783013966E-2</v>
      </c>
      <c r="L9" s="1296">
        <v>0.4470337615163793</v>
      </c>
      <c r="M9" s="1304">
        <v>0.4296127027210539</v>
      </c>
      <c r="N9" s="1304">
        <v>0.43248001966872684</v>
      </c>
      <c r="O9" s="1304">
        <v>0.39444509778337677</v>
      </c>
    </row>
    <row r="10" spans="1:15" s="39" customFormat="1">
      <c r="A10" s="123" t="s">
        <v>146</v>
      </c>
      <c r="B10" s="1526">
        <v>10892.707886733726</v>
      </c>
      <c r="C10" s="1299">
        <v>11400.163787251438</v>
      </c>
      <c r="D10" s="1299">
        <v>10484.098126270315</v>
      </c>
      <c r="E10" s="1299">
        <v>4651.9883958874143</v>
      </c>
      <c r="F10" s="1299">
        <v>5523.5905981584729</v>
      </c>
      <c r="G10" s="1300">
        <v>5301.8858920846787</v>
      </c>
      <c r="H10" s="1536">
        <v>-8.035548243662427E-2</v>
      </c>
      <c r="I10" s="1537">
        <v>-3.7512229714803835E-2</v>
      </c>
      <c r="J10" s="1538">
        <v>-4.0137787573849004E-2</v>
      </c>
      <c r="K10" s="1539">
        <v>0.1397031636561703</v>
      </c>
      <c r="L10" s="1303">
        <v>7.9427574367478312E-2</v>
      </c>
      <c r="M10" s="1302">
        <v>7.7875809734004861E-2</v>
      </c>
      <c r="N10" s="1302">
        <v>7.2267564568200854E-2</v>
      </c>
      <c r="O10" s="1302">
        <v>4.2300247098296044E-2</v>
      </c>
    </row>
    <row r="11" spans="1:15" s="39" customFormat="1">
      <c r="A11" s="123" t="s">
        <v>147</v>
      </c>
      <c r="B11" s="1526">
        <v>19239.318722746397</v>
      </c>
      <c r="C11" s="1299">
        <v>19626.122481047805</v>
      </c>
      <c r="D11" s="1299">
        <v>19716.536305505822</v>
      </c>
      <c r="E11" s="1299">
        <v>10261.512552972745</v>
      </c>
      <c r="F11" s="1299">
        <v>11046.367458474106</v>
      </c>
      <c r="G11" s="1300">
        <v>11596.916702478124</v>
      </c>
      <c r="H11" s="1540">
        <v>4.6068103643663871E-3</v>
      </c>
      <c r="I11" s="1539">
        <v>2.4804286972761602E-2</v>
      </c>
      <c r="J11" s="1541">
        <v>4.9839845186543164E-2</v>
      </c>
      <c r="K11" s="1542">
        <v>0.13013716473196868</v>
      </c>
      <c r="L11" s="1303">
        <v>0.14028948857535012</v>
      </c>
      <c r="M11" s="1302">
        <v>0.13406826504190508</v>
      </c>
      <c r="N11" s="1302">
        <v>0.13590735639426049</v>
      </c>
      <c r="O11" s="1302">
        <v>9.2524141801229531E-2</v>
      </c>
    </row>
    <row r="12" spans="1:15" s="39" customFormat="1">
      <c r="A12" s="123" t="s">
        <v>148</v>
      </c>
      <c r="B12" s="1526">
        <v>17217.776352557772</v>
      </c>
      <c r="C12" s="1299">
        <v>18133.250464847366</v>
      </c>
      <c r="D12" s="1299">
        <v>18431.900541412386</v>
      </c>
      <c r="E12" s="1299">
        <v>17217.776352557772</v>
      </c>
      <c r="F12" s="1299">
        <v>18133.250464847362</v>
      </c>
      <c r="G12" s="1300">
        <v>18431.900541412386</v>
      </c>
      <c r="H12" s="1543">
        <v>1.6469748605964174E-2</v>
      </c>
      <c r="I12" s="1542">
        <v>7.0515736991452416E-2</v>
      </c>
      <c r="J12" s="1538">
        <v>1.6469748605964396E-2</v>
      </c>
      <c r="K12" s="1530">
        <v>7.0515736991452416E-2</v>
      </c>
      <c r="L12" s="1303">
        <v>0.12554878235107694</v>
      </c>
      <c r="M12" s="1302">
        <v>0.12387028725312496</v>
      </c>
      <c r="N12" s="1302">
        <v>0.12705227921832138</v>
      </c>
      <c r="O12" s="1302">
        <v>0.14705596522870396</v>
      </c>
    </row>
    <row r="13" spans="1:15" s="39" customFormat="1">
      <c r="A13" s="123" t="s">
        <v>149</v>
      </c>
      <c r="B13" s="1526">
        <v>9544.4842870199773</v>
      </c>
      <c r="C13" s="1299">
        <v>9999.8004606021404</v>
      </c>
      <c r="D13" s="1299">
        <v>10295.511194971257</v>
      </c>
      <c r="E13" s="1299">
        <v>9544.4842870199773</v>
      </c>
      <c r="F13" s="1299">
        <v>9999.8004606021404</v>
      </c>
      <c r="G13" s="1300">
        <v>10295.511194971255</v>
      </c>
      <c r="H13" s="1543">
        <v>2.9571663508104695E-2</v>
      </c>
      <c r="I13" s="1539">
        <v>7.8687007633575279E-2</v>
      </c>
      <c r="J13" s="1538">
        <v>2.9571663508104473E-2</v>
      </c>
      <c r="K13" s="1530">
        <v>7.8687007633575057E-2</v>
      </c>
      <c r="L13" s="1303">
        <v>6.9596581804033761E-2</v>
      </c>
      <c r="M13" s="1302">
        <v>6.8309769278816657E-2</v>
      </c>
      <c r="N13" s="1302">
        <v>7.096762268762806E-2</v>
      </c>
      <c r="O13" s="1302">
        <v>8.2141086476555519E-2</v>
      </c>
    </row>
    <row r="14" spans="1:15" s="39" customFormat="1">
      <c r="A14" s="123" t="s">
        <v>150</v>
      </c>
      <c r="B14" s="1526">
        <v>4411.9809894380523</v>
      </c>
      <c r="C14" s="1299">
        <v>3731.2470946505068</v>
      </c>
      <c r="D14" s="1299">
        <v>3813.2817145480367</v>
      </c>
      <c r="E14" s="1299">
        <v>4411.9809894380533</v>
      </c>
      <c r="F14" s="1299">
        <v>3731.2470946505068</v>
      </c>
      <c r="G14" s="1300">
        <v>3813.2817145480367</v>
      </c>
      <c r="H14" s="1544">
        <v>2.1985844897579376E-2</v>
      </c>
      <c r="I14" s="1537">
        <v>-0.13569851645400477</v>
      </c>
      <c r="J14" s="1538">
        <v>2.1985844897579376E-2</v>
      </c>
      <c r="K14" s="1537">
        <v>-0.13569851645400488</v>
      </c>
      <c r="L14" s="1303">
        <v>3.2171334418440174E-2</v>
      </c>
      <c r="M14" s="1302">
        <v>2.5488571413202318E-2</v>
      </c>
      <c r="N14" s="1302">
        <v>2.6285196800316043E-2</v>
      </c>
      <c r="O14" s="1302">
        <v>3.0423657178591672E-2</v>
      </c>
    </row>
    <row r="15" spans="1:15" s="39" customFormat="1">
      <c r="A15" s="124" t="s">
        <v>151</v>
      </c>
      <c r="B15" s="1283">
        <v>12679.191040697266</v>
      </c>
      <c r="C15" s="1284">
        <v>13082.536905980867</v>
      </c>
      <c r="D15" s="1284">
        <v>13352.299115165833</v>
      </c>
      <c r="E15" s="1284">
        <v>9865.1715289453696</v>
      </c>
      <c r="F15" s="1284">
        <v>10428.502393099971</v>
      </c>
      <c r="G15" s="1291">
        <v>10989.688149611751</v>
      </c>
      <c r="H15" s="1545">
        <v>2.0620022792493753E-2</v>
      </c>
      <c r="I15" s="1546">
        <v>5.3087619889001347E-2</v>
      </c>
      <c r="J15" s="1547">
        <v>5.3812689047574969E-2</v>
      </c>
      <c r="K15" s="1546">
        <v>0.1139885522889228</v>
      </c>
      <c r="L15" s="1296">
        <v>9.2454273058306335E-2</v>
      </c>
      <c r="M15" s="1304">
        <v>8.9368291012413337E-2</v>
      </c>
      <c r="N15" s="1304">
        <v>9.2038258972538992E-2</v>
      </c>
      <c r="O15" s="1304">
        <v>8.7679466085040431E-2</v>
      </c>
    </row>
    <row r="16" spans="1:15" s="39" customFormat="1">
      <c r="A16" s="124" t="s">
        <v>152</v>
      </c>
      <c r="B16" s="1548">
        <v>865.83333333333337</v>
      </c>
      <c r="C16" s="1306">
        <v>1046.7511627469228</v>
      </c>
      <c r="D16" s="1306">
        <v>1063.6963156119373</v>
      </c>
      <c r="E16" s="1306">
        <v>865.83333333333337</v>
      </c>
      <c r="F16" s="1306">
        <v>1046.7511627469228</v>
      </c>
      <c r="G16" s="1307">
        <v>1063.6963156119373</v>
      </c>
      <c r="H16" s="1549">
        <v>1.6188329631797505E-2</v>
      </c>
      <c r="I16" s="1534">
        <v>0.22852317491272833</v>
      </c>
      <c r="J16" s="1535">
        <v>1.6188329631797505E-2</v>
      </c>
      <c r="K16" s="1534">
        <v>0.22852317491272833</v>
      </c>
      <c r="L16" s="1296">
        <v>6.313493594823332E-3</v>
      </c>
      <c r="M16" s="1304">
        <v>7.1504757221195359E-3</v>
      </c>
      <c r="N16" s="1304">
        <v>7.332127307815418E-3</v>
      </c>
      <c r="O16" s="1304">
        <v>8.4865306239626272E-3</v>
      </c>
    </row>
    <row r="17" spans="1:18" s="39" customFormat="1">
      <c r="A17" s="124" t="s">
        <v>153</v>
      </c>
      <c r="B17" s="1283">
        <v>8272.2962842006382</v>
      </c>
      <c r="C17" s="1284">
        <v>9407.872166888892</v>
      </c>
      <c r="D17" s="1284">
        <v>9230.3607245620442</v>
      </c>
      <c r="E17" s="1284">
        <v>8272.2962842006382</v>
      </c>
      <c r="F17" s="1284">
        <v>9407.872166888892</v>
      </c>
      <c r="G17" s="1291">
        <v>9230.3607245620442</v>
      </c>
      <c r="H17" s="1549">
        <v>-1.8868394380570086E-2</v>
      </c>
      <c r="I17" s="1546">
        <v>0.11581602102323463</v>
      </c>
      <c r="J17" s="1535">
        <v>-1.8868394380570086E-2</v>
      </c>
      <c r="K17" s="1546">
        <v>0.11581602102323463</v>
      </c>
      <c r="L17" s="1296">
        <v>6.0320026492529252E-2</v>
      </c>
      <c r="M17" s="1304">
        <v>6.4266240077162876E-2</v>
      </c>
      <c r="N17" s="1304">
        <v>6.3625471797007657E-2</v>
      </c>
      <c r="O17" s="1304">
        <v>7.3642954111533973E-2</v>
      </c>
    </row>
    <row r="18" spans="1:18" s="77" customFormat="1" ht="15" thickBot="1">
      <c r="A18" s="125" t="s">
        <v>154</v>
      </c>
      <c r="B18" s="1550">
        <v>2341.5707686999999</v>
      </c>
      <c r="C18" s="1551">
        <v>2130.32410832192</v>
      </c>
      <c r="D18" s="1551">
        <v>2326.7795445586894</v>
      </c>
      <c r="E18" s="1551">
        <v>2341.5707686999999</v>
      </c>
      <c r="F18" s="1551">
        <v>2130.32410832192</v>
      </c>
      <c r="G18" s="1552">
        <v>2326.7795445586894</v>
      </c>
      <c r="H18" s="1553">
        <v>9.2218566869395113E-2</v>
      </c>
      <c r="I18" s="1554">
        <v>-6.3167956907500544E-3</v>
      </c>
      <c r="J18" s="1535">
        <v>9.2218566869395113E-2</v>
      </c>
      <c r="K18" s="1534">
        <v>-6.3167956907500544E-3</v>
      </c>
      <c r="L18" s="1296">
        <v>1.7074293031776318E-2</v>
      </c>
      <c r="M18" s="1304">
        <v>1.4552485212270779E-2</v>
      </c>
      <c r="N18" s="1304">
        <v>1.6038641468933214E-2</v>
      </c>
      <c r="O18" s="1304">
        <v>1.8563837789310408E-2</v>
      </c>
    </row>
    <row r="19" spans="1:18" s="127" customFormat="1" thickBot="1">
      <c r="A19" s="126" t="s">
        <v>155</v>
      </c>
      <c r="B19" s="1555">
        <v>137140.13015602998</v>
      </c>
      <c r="C19" s="1313">
        <v>146389.02409092383</v>
      </c>
      <c r="D19" s="1313">
        <v>145073.35606108862</v>
      </c>
      <c r="E19" s="1313">
        <v>112420.27591609478</v>
      </c>
      <c r="F19" s="1313">
        <v>124495.71255512295</v>
      </c>
      <c r="G19" s="1314">
        <v>125339.35983315454</v>
      </c>
      <c r="H19" s="1315">
        <v>-8.9874772921365587E-3</v>
      </c>
      <c r="I19" s="1316">
        <v>5.7847589148651624E-2</v>
      </c>
      <c r="J19" s="1315">
        <v>6.7765167226785383E-3</v>
      </c>
      <c r="K19" s="1316">
        <v>0.11491773892017454</v>
      </c>
      <c r="L19" s="1315">
        <v>1</v>
      </c>
      <c r="M19" s="1317">
        <v>1</v>
      </c>
      <c r="N19" s="1317">
        <v>1</v>
      </c>
      <c r="O19" s="1317">
        <v>1</v>
      </c>
    </row>
    <row r="20" spans="1:18" s="39" customFormat="1" ht="14"/>
    <row r="21" spans="1:18" s="39" customFormat="1" ht="14">
      <c r="A21" s="128" t="s">
        <v>156</v>
      </c>
      <c r="B21" s="254"/>
    </row>
    <row r="22" spans="1:18" s="39" customFormat="1" ht="14">
      <c r="A22" s="128" t="s">
        <v>157</v>
      </c>
      <c r="B22" s="45"/>
    </row>
    <row r="23" spans="1:18" s="39" customFormat="1" ht="14">
      <c r="A23" s="54" t="s">
        <v>158</v>
      </c>
    </row>
    <row r="24" spans="1:18" s="39" customFormat="1" ht="14">
      <c r="A24" s="296" t="s">
        <v>159</v>
      </c>
    </row>
    <row r="25" spans="1:18" s="39" customFormat="1" ht="14">
      <c r="A25" s="296" t="s">
        <v>160</v>
      </c>
    </row>
    <row r="26" spans="1:18" s="77" customFormat="1" ht="15.75" customHeight="1" thickBot="1">
      <c r="A26" s="39"/>
    </row>
    <row r="27" spans="1:18" s="38" customFormat="1" ht="16.5" customHeight="1">
      <c r="A27" s="1732" t="s">
        <v>161</v>
      </c>
      <c r="B27" s="1733" t="s">
        <v>162</v>
      </c>
      <c r="C27" s="1733"/>
      <c r="D27" s="1733"/>
      <c r="E27" s="1733"/>
      <c r="F27" s="1733"/>
      <c r="G27" s="1733"/>
      <c r="H27" s="1734" t="s">
        <v>29</v>
      </c>
      <c r="I27" s="1734"/>
      <c r="J27" s="1736" t="s">
        <v>29</v>
      </c>
      <c r="K27" s="1736"/>
      <c r="L27" s="1733" t="s">
        <v>163</v>
      </c>
      <c r="M27" s="1733"/>
      <c r="N27" s="1733"/>
      <c r="O27" s="1733"/>
      <c r="P27" s="1733"/>
      <c r="Q27" s="1738" t="s">
        <v>164</v>
      </c>
      <c r="R27" s="1738"/>
    </row>
    <row r="28" spans="1:18" s="38" customFormat="1" ht="17">
      <c r="A28" s="1732"/>
      <c r="B28" s="1729" t="s">
        <v>139</v>
      </c>
      <c r="C28" s="1729"/>
      <c r="D28" s="129"/>
      <c r="E28" s="1735" t="s">
        <v>140</v>
      </c>
      <c r="F28" s="1735"/>
      <c r="G28" s="1735"/>
      <c r="H28" s="1734"/>
      <c r="I28" s="1734"/>
      <c r="J28" s="1736" t="s">
        <v>140</v>
      </c>
      <c r="K28" s="1736"/>
      <c r="L28" s="1737" t="s">
        <v>165</v>
      </c>
      <c r="M28" s="1737"/>
      <c r="N28" s="1737"/>
      <c r="O28" s="1737"/>
      <c r="P28" s="1737"/>
      <c r="Q28" s="1733" t="s">
        <v>722</v>
      </c>
      <c r="R28" s="1733"/>
    </row>
    <row r="29" spans="1:18" s="38" customFormat="1" ht="17">
      <c r="A29" s="1732"/>
      <c r="B29" s="130"/>
      <c r="C29" s="129"/>
      <c r="D29" s="129"/>
      <c r="E29" s="129"/>
      <c r="F29" s="289"/>
      <c r="G29" s="289"/>
      <c r="H29" s="285"/>
      <c r="I29" s="131"/>
      <c r="J29" s="285"/>
      <c r="K29" s="286"/>
      <c r="L29" s="293"/>
      <c r="M29" s="294"/>
      <c r="N29" s="294"/>
      <c r="O29" s="294"/>
      <c r="P29" s="295"/>
      <c r="Q29" s="567"/>
      <c r="R29" s="581"/>
    </row>
    <row r="30" spans="1:18" s="133" customFormat="1" thickBot="1">
      <c r="A30" s="60" t="s">
        <v>32</v>
      </c>
      <c r="B30" s="149" t="s">
        <v>721</v>
      </c>
      <c r="C30" s="150" t="s">
        <v>33</v>
      </c>
      <c r="D30" s="150" t="s">
        <v>722</v>
      </c>
      <c r="E30" s="150" t="s">
        <v>721</v>
      </c>
      <c r="F30" s="150" t="s">
        <v>33</v>
      </c>
      <c r="G30" s="151" t="s">
        <v>722</v>
      </c>
      <c r="H30" s="306" t="s">
        <v>34</v>
      </c>
      <c r="I30" s="132" t="s">
        <v>35</v>
      </c>
      <c r="J30" s="306" t="s">
        <v>34</v>
      </c>
      <c r="K30" s="132" t="s">
        <v>35</v>
      </c>
      <c r="L30" s="149" t="s">
        <v>721</v>
      </c>
      <c r="M30" s="150" t="s">
        <v>33</v>
      </c>
      <c r="N30" s="150" t="s">
        <v>722</v>
      </c>
      <c r="O30" s="132" t="s">
        <v>34</v>
      </c>
      <c r="P30" s="132" t="s">
        <v>35</v>
      </c>
      <c r="Q30" s="306" t="s">
        <v>166</v>
      </c>
      <c r="R30" s="132" t="s">
        <v>167</v>
      </c>
    </row>
    <row r="31" spans="1:18" s="39" customFormat="1">
      <c r="A31" s="134" t="s">
        <v>141</v>
      </c>
      <c r="B31" s="1283">
        <v>80944.98963579</v>
      </c>
      <c r="C31" s="1284">
        <v>83441.443636299984</v>
      </c>
      <c r="D31" s="1284">
        <v>84592.075846776672</v>
      </c>
      <c r="E31" s="1284">
        <v>59039.154907606709</v>
      </c>
      <c r="F31" s="1285">
        <v>64202.166613379995</v>
      </c>
      <c r="G31" s="1286">
        <v>67220.690584396667</v>
      </c>
      <c r="H31" s="1556">
        <v>1.3789696826099984E-2</v>
      </c>
      <c r="I31" s="1522">
        <v>4.5056355277783622E-2</v>
      </c>
      <c r="J31" s="1523">
        <v>4.7015920649438048E-2</v>
      </c>
      <c r="K31" s="1524">
        <v>0.13857812987996954</v>
      </c>
      <c r="L31" s="1289">
        <v>8865.1722491689234</v>
      </c>
      <c r="M31" s="1285">
        <v>9127.2300366886793</v>
      </c>
      <c r="N31" s="1286">
        <v>8600.3112637936156</v>
      </c>
      <c r="O31" s="1557">
        <v>-5.7730414460576918E-2</v>
      </c>
      <c r="P31" s="1558">
        <v>-2.9876575201360334E-2</v>
      </c>
      <c r="Q31" s="1290">
        <v>0.71025960817064748</v>
      </c>
      <c r="R31" s="1287">
        <v>0.28974039182935252</v>
      </c>
    </row>
    <row r="32" spans="1:18" s="39" customFormat="1">
      <c r="A32" s="135" t="s">
        <v>142</v>
      </c>
      <c r="B32" s="1283">
        <v>26489.536076053333</v>
      </c>
      <c r="C32" s="1284">
        <v>28561.907383733331</v>
      </c>
      <c r="D32" s="1284">
        <v>28967.157488120003</v>
      </c>
      <c r="E32" s="1284">
        <v>19802.227008490001</v>
      </c>
      <c r="F32" s="1284">
        <v>23778.958572479998</v>
      </c>
      <c r="G32" s="1291">
        <v>24897.604062953335</v>
      </c>
      <c r="H32" s="1525">
        <v>1.4188481845490264E-2</v>
      </c>
      <c r="I32" s="1524">
        <v>9.3532080175101839E-2</v>
      </c>
      <c r="J32" s="1523">
        <v>4.7043502223346856E-2</v>
      </c>
      <c r="K32" s="1524">
        <v>0.25731333411533686</v>
      </c>
      <c r="L32" s="1293">
        <v>6969.3819532155258</v>
      </c>
      <c r="M32" s="1294">
        <v>7164.8642433866662</v>
      </c>
      <c r="N32" s="1295">
        <v>6826.8026049433329</v>
      </c>
      <c r="O32" s="1559">
        <v>-4.7183258043635878E-2</v>
      </c>
      <c r="P32" s="1560">
        <v>-2.0457961585303774E-2</v>
      </c>
      <c r="Q32" s="1296">
        <v>0.51397669851620309</v>
      </c>
      <c r="R32" s="1292">
        <v>0.48602330148379691</v>
      </c>
    </row>
    <row r="33" spans="1:18" s="39" customFormat="1">
      <c r="A33" s="136" t="s">
        <v>143</v>
      </c>
      <c r="B33" s="1297">
        <v>12595.770649046666</v>
      </c>
      <c r="C33" s="1298">
        <v>14770.775024556664</v>
      </c>
      <c r="D33" s="1298">
        <v>15076.6708609</v>
      </c>
      <c r="E33" s="1298">
        <v>11844.929048810001</v>
      </c>
      <c r="F33" s="1299">
        <v>14275.898463423333</v>
      </c>
      <c r="G33" s="1300">
        <v>14651.648467266665</v>
      </c>
      <c r="H33" s="1561">
        <v>2.0709531885414245E-2</v>
      </c>
      <c r="I33" s="1562">
        <v>0.19696295534256225</v>
      </c>
      <c r="J33" s="1563">
        <v>2.6320585342215042E-2</v>
      </c>
      <c r="K33" s="1564">
        <v>0.23695535928420264</v>
      </c>
      <c r="L33" s="1297">
        <v>4407.2451536439175</v>
      </c>
      <c r="M33" s="1298">
        <v>4367.1155838633331</v>
      </c>
      <c r="N33" s="1301">
        <v>4180.6248448666665</v>
      </c>
      <c r="O33" s="1565">
        <v>-4.270341267947142E-2</v>
      </c>
      <c r="P33" s="1566">
        <v>-5.1419946219665391E-2</v>
      </c>
      <c r="Q33" s="1197">
        <v>0.47335497301570145</v>
      </c>
      <c r="R33" s="1302">
        <v>0.5266450269842986</v>
      </c>
    </row>
    <row r="34" spans="1:18" s="39" customFormat="1">
      <c r="A34" s="136" t="s">
        <v>168</v>
      </c>
      <c r="B34" s="1297">
        <v>13893.765427006665</v>
      </c>
      <c r="C34" s="1298">
        <v>13791.132359176669</v>
      </c>
      <c r="D34" s="1298">
        <v>13890.486627220002</v>
      </c>
      <c r="E34" s="1298">
        <v>7957.2979596799996</v>
      </c>
      <c r="F34" s="1299">
        <v>9503.0601090566652</v>
      </c>
      <c r="G34" s="1300">
        <v>10245.955595686666</v>
      </c>
      <c r="H34" s="1563">
        <v>7.2042139438406316E-3</v>
      </c>
      <c r="I34" s="1567">
        <v>-2.3599072576041547E-4</v>
      </c>
      <c r="J34" s="1568">
        <v>7.8174343643475641E-2</v>
      </c>
      <c r="K34" s="1564">
        <v>0.2876174359190018</v>
      </c>
      <c r="L34" s="1297">
        <v>2562.1367995716087</v>
      </c>
      <c r="M34" s="1298">
        <v>2797.7486595233327</v>
      </c>
      <c r="N34" s="1301">
        <v>2646.1777600766668</v>
      </c>
      <c r="O34" s="1565">
        <v>-5.417602432968005E-2</v>
      </c>
      <c r="P34" s="1569">
        <v>3.2801121516661258E-2</v>
      </c>
      <c r="Q34" s="1303">
        <v>0.56676831754006052</v>
      </c>
      <c r="R34" s="1302">
        <v>0.43323168245993948</v>
      </c>
    </row>
    <row r="35" spans="1:18" s="39" customFormat="1">
      <c r="A35" s="135" t="s">
        <v>145</v>
      </c>
      <c r="B35" s="1293">
        <v>54455.453559736663</v>
      </c>
      <c r="C35" s="1294">
        <v>54879.536252566664</v>
      </c>
      <c r="D35" s="1294">
        <v>55624.918358656665</v>
      </c>
      <c r="E35" s="1294">
        <v>39236.927899116708</v>
      </c>
      <c r="F35" s="1284">
        <v>40423.208040899997</v>
      </c>
      <c r="G35" s="1291">
        <v>42323.086521443336</v>
      </c>
      <c r="H35" s="1559">
        <v>1.358215023282261E-2</v>
      </c>
      <c r="I35" s="1560">
        <v>2.1475623146488321E-2</v>
      </c>
      <c r="J35" s="1559">
        <v>4.6999695784190498E-2</v>
      </c>
      <c r="K35" s="1560">
        <v>7.8654440792651936E-2</v>
      </c>
      <c r="L35" s="1293">
        <v>1895.7902959533976</v>
      </c>
      <c r="M35" s="1294">
        <v>1962.3657933020129</v>
      </c>
      <c r="N35" s="1295">
        <v>1773.5086588502825</v>
      </c>
      <c r="O35" s="1559">
        <v>-9.6239516147469284E-2</v>
      </c>
      <c r="P35" s="1560">
        <v>-6.4501668440928195E-2</v>
      </c>
      <c r="Q35" s="1296">
        <v>0.88657540788178779</v>
      </c>
      <c r="R35" s="1304">
        <v>0.11342459211821221</v>
      </c>
    </row>
    <row r="36" spans="1:18" s="39" customFormat="1">
      <c r="A36" s="136" t="s">
        <v>146</v>
      </c>
      <c r="B36" s="1297">
        <v>8402.2180517726665</v>
      </c>
      <c r="C36" s="1298">
        <v>8075.6547541833343</v>
      </c>
      <c r="D36" s="1298">
        <v>7779.5278106326659</v>
      </c>
      <c r="E36" s="1298">
        <v>2161.4985609263549</v>
      </c>
      <c r="F36" s="1299">
        <v>2199.0815650903678</v>
      </c>
      <c r="G36" s="1300">
        <v>2597.315576447028</v>
      </c>
      <c r="H36" s="1565">
        <v>-3.6669094031944516E-2</v>
      </c>
      <c r="I36" s="1570">
        <v>-7.4110221527591502E-2</v>
      </c>
      <c r="J36" s="1571">
        <v>0.18109105986721108</v>
      </c>
      <c r="K36" s="1572">
        <v>0.20162725222166911</v>
      </c>
      <c r="L36" s="1488">
        <v>689.18775295891112</v>
      </c>
      <c r="M36" s="1489">
        <v>815.12382317399977</v>
      </c>
      <c r="N36" s="1490">
        <v>674.02559362000011</v>
      </c>
      <c r="O36" s="1565">
        <v>-0.17310036284374464</v>
      </c>
      <c r="P36" s="1572">
        <v>-2.2000041750328325E-2</v>
      </c>
      <c r="Q36" s="1303">
        <v>0.74203119018309005</v>
      </c>
      <c r="R36" s="1302">
        <v>0.25796880981690995</v>
      </c>
    </row>
    <row r="37" spans="1:18" s="39" customFormat="1">
      <c r="A37" s="136" t="s">
        <v>147</v>
      </c>
      <c r="B37" s="1297">
        <v>19040.173858730002</v>
      </c>
      <c r="C37" s="1298">
        <v>19440.847275190001</v>
      </c>
      <c r="D37" s="1298">
        <v>19517.328753153331</v>
      </c>
      <c r="E37" s="1298">
        <v>10062.367688956352</v>
      </c>
      <c r="F37" s="1299">
        <v>10861.092252616299</v>
      </c>
      <c r="G37" s="1300">
        <v>11397.709150125636</v>
      </c>
      <c r="H37" s="1567">
        <v>3.9340609429576734E-3</v>
      </c>
      <c r="I37" s="1572">
        <v>2.5060427387040507E-2</v>
      </c>
      <c r="J37" s="1562">
        <v>4.9407268166797191E-2</v>
      </c>
      <c r="K37" s="1573">
        <v>0.13270648643011196</v>
      </c>
      <c r="L37" s="1488">
        <v>55.104404318925447</v>
      </c>
      <c r="M37" s="1489">
        <v>45.352772682013359</v>
      </c>
      <c r="N37" s="1490">
        <v>49.649403666948309</v>
      </c>
      <c r="O37" s="1571">
        <v>9.4738000145225154E-2</v>
      </c>
      <c r="P37" s="1572">
        <v>-9.8993913815045742E-2</v>
      </c>
      <c r="Q37" s="1303">
        <v>0.98989642251226129</v>
      </c>
      <c r="R37" s="1198">
        <v>1.0103577487738713E-2</v>
      </c>
    </row>
    <row r="38" spans="1:18" s="39" customFormat="1">
      <c r="A38" s="136" t="s">
        <v>148</v>
      </c>
      <c r="B38" s="1297">
        <v>15063.069609020667</v>
      </c>
      <c r="C38" s="1298">
        <v>15960.428394886665</v>
      </c>
      <c r="D38" s="1298">
        <v>16390.91078211067</v>
      </c>
      <c r="E38" s="1298">
        <v>15063.069609020667</v>
      </c>
      <c r="F38" s="1299">
        <v>15960.428394886665</v>
      </c>
      <c r="G38" s="1300">
        <v>16390.91078211067</v>
      </c>
      <c r="H38" s="1562">
        <v>2.6971856680358286E-2</v>
      </c>
      <c r="I38" s="1573">
        <v>8.8152096986580553E-2</v>
      </c>
      <c r="J38" s="1562">
        <v>2.6971856680358286E-2</v>
      </c>
      <c r="K38" s="1564">
        <v>8.8152096986580553E-2</v>
      </c>
      <c r="L38" s="1488">
        <v>596.26816667222749</v>
      </c>
      <c r="M38" s="1489">
        <v>531.87115106933322</v>
      </c>
      <c r="N38" s="1490">
        <v>508.64881957333336</v>
      </c>
      <c r="O38" s="1571">
        <v>-4.3661573765208184E-2</v>
      </c>
      <c r="P38" s="1572">
        <v>-0.14694620976983841</v>
      </c>
      <c r="Q38" s="1303">
        <v>0.88926862128427475</v>
      </c>
      <c r="R38" s="1302">
        <v>0.11073137871572525</v>
      </c>
    </row>
    <row r="39" spans="1:18" s="39" customFormat="1">
      <c r="A39" s="136" t="s">
        <v>149</v>
      </c>
      <c r="B39" s="1297">
        <v>8118.9421427433335</v>
      </c>
      <c r="C39" s="1298">
        <v>8469.3085625666663</v>
      </c>
      <c r="D39" s="1298">
        <v>8898.2393631433315</v>
      </c>
      <c r="E39" s="1298">
        <v>8118.9421427433335</v>
      </c>
      <c r="F39" s="1299">
        <v>8469.3085625666663</v>
      </c>
      <c r="G39" s="1300">
        <v>8898.2393631433315</v>
      </c>
      <c r="H39" s="1562">
        <v>5.0645315070050545E-2</v>
      </c>
      <c r="I39" s="1573">
        <v>9.5985068830245268E-2</v>
      </c>
      <c r="J39" s="1567">
        <v>5.0645315070050545E-2</v>
      </c>
      <c r="K39" s="1574">
        <v>9.5985068830245268E-2</v>
      </c>
      <c r="L39" s="1488">
        <v>394.47505550333335</v>
      </c>
      <c r="M39" s="1489">
        <v>374.69092444333336</v>
      </c>
      <c r="N39" s="1490">
        <v>348.2273777333333</v>
      </c>
      <c r="O39" s="1571">
        <v>-7.06276693232325E-2</v>
      </c>
      <c r="P39" s="1572">
        <v>-0.11723853542777241</v>
      </c>
      <c r="Q39" s="1303">
        <v>0.86428339444568725</v>
      </c>
      <c r="R39" s="1302">
        <v>0.13571660555431275</v>
      </c>
    </row>
    <row r="40" spans="1:18" s="39" customFormat="1">
      <c r="A40" s="136" t="s">
        <v>150</v>
      </c>
      <c r="B40" s="1297">
        <v>3831.0498974699999</v>
      </c>
      <c r="C40" s="1298">
        <v>2933.2972657400001</v>
      </c>
      <c r="D40" s="1298">
        <v>3038.9116496166666</v>
      </c>
      <c r="E40" s="1298">
        <v>3831.0498974699999</v>
      </c>
      <c r="F40" s="1299">
        <v>2933.2972657400001</v>
      </c>
      <c r="G40" s="1300">
        <v>3038.9116496166666</v>
      </c>
      <c r="H40" s="1575">
        <v>3.6005346307791397E-2</v>
      </c>
      <c r="I40" s="1570">
        <v>-0.20676792760555174</v>
      </c>
      <c r="J40" s="1571">
        <v>3.6005346307791397E-2</v>
      </c>
      <c r="K40" s="1570">
        <v>-0.20676792760555174</v>
      </c>
      <c r="L40" s="1488">
        <v>160.75491650000001</v>
      </c>
      <c r="M40" s="1489">
        <v>195.32712193333336</v>
      </c>
      <c r="N40" s="1490">
        <v>192.95746425666667</v>
      </c>
      <c r="O40" s="1571">
        <v>-1.213173907039633E-2</v>
      </c>
      <c r="P40" s="1572">
        <v>0.20032076441448465</v>
      </c>
      <c r="Q40" s="1303">
        <v>0.79692817816814487</v>
      </c>
      <c r="R40" s="1302">
        <v>0.20307182183185513</v>
      </c>
    </row>
    <row r="41" spans="1:18" s="39" customFormat="1">
      <c r="A41" s="137" t="s">
        <v>151</v>
      </c>
      <c r="B41" s="1293">
        <v>12190.930112</v>
      </c>
      <c r="C41" s="1294">
        <v>12614.257126666665</v>
      </c>
      <c r="D41" s="1294">
        <v>12880.275067</v>
      </c>
      <c r="E41" s="1294">
        <v>9376.9106002481021</v>
      </c>
      <c r="F41" s="1284">
        <v>9960.2226137857706</v>
      </c>
      <c r="G41" s="1291">
        <v>10517.664101445918</v>
      </c>
      <c r="H41" s="1576">
        <v>2.1088672734518088E-2</v>
      </c>
      <c r="I41" s="1577">
        <v>5.6545722817445299E-2</v>
      </c>
      <c r="J41" s="1578">
        <v>5.5966769948354589E-2</v>
      </c>
      <c r="K41" s="1577">
        <v>0.12165558037501523</v>
      </c>
      <c r="L41" s="1491">
        <v>135.11512746666668</v>
      </c>
      <c r="M41" s="1492">
        <v>114.61267656666666</v>
      </c>
      <c r="N41" s="1493">
        <v>117.6424111</v>
      </c>
      <c r="O41" s="1559">
        <v>2.6434550034882376E-2</v>
      </c>
      <c r="P41" s="1560">
        <v>-0.12931724740427197</v>
      </c>
      <c r="Q41" s="1296">
        <v>0.96464848157650263</v>
      </c>
      <c r="R41" s="1304">
        <v>3.5351518423497374E-2</v>
      </c>
    </row>
    <row r="42" spans="1:18" s="39" customFormat="1">
      <c r="A42" s="137" t="s">
        <v>152</v>
      </c>
      <c r="B42" s="1306">
        <v>0</v>
      </c>
      <c r="C42" s="1305">
        <v>0</v>
      </c>
      <c r="D42" s="1305">
        <v>0</v>
      </c>
      <c r="E42" s="1305" t="s">
        <v>169</v>
      </c>
      <c r="F42" s="1306" t="s">
        <v>169</v>
      </c>
      <c r="G42" s="1307" t="s">
        <v>169</v>
      </c>
      <c r="H42" s="1576" t="s">
        <v>169</v>
      </c>
      <c r="I42" s="1560" t="s">
        <v>169</v>
      </c>
      <c r="J42" s="1559" t="s">
        <v>169</v>
      </c>
      <c r="K42" s="1560" t="s">
        <v>169</v>
      </c>
      <c r="L42" s="1491">
        <v>239.58655186253182</v>
      </c>
      <c r="M42" s="1492">
        <v>256.12366341837031</v>
      </c>
      <c r="N42" s="1493">
        <v>265.10937272858541</v>
      </c>
      <c r="O42" s="1579">
        <v>3.5083479559392394E-2</v>
      </c>
      <c r="P42" s="1560">
        <v>0.10652860382872364</v>
      </c>
      <c r="Q42" s="1296">
        <v>0</v>
      </c>
      <c r="R42" s="1304">
        <v>1</v>
      </c>
    </row>
    <row r="43" spans="1:18" s="39" customFormat="1">
      <c r="A43" s="137" t="s">
        <v>153</v>
      </c>
      <c r="B43" s="1306">
        <v>0</v>
      </c>
      <c r="C43" s="1305">
        <v>0</v>
      </c>
      <c r="D43" s="1305">
        <v>0</v>
      </c>
      <c r="E43" s="1305" t="s">
        <v>169</v>
      </c>
      <c r="F43" s="1306" t="s">
        <v>169</v>
      </c>
      <c r="G43" s="1307" t="s">
        <v>169</v>
      </c>
      <c r="H43" s="1576" t="s">
        <v>169</v>
      </c>
      <c r="I43" s="1560" t="s">
        <v>169</v>
      </c>
      <c r="J43" s="1559" t="s">
        <v>169</v>
      </c>
      <c r="K43" s="1560" t="s">
        <v>169</v>
      </c>
      <c r="L43" s="1491">
        <v>2289.1551886633333</v>
      </c>
      <c r="M43" s="1492">
        <v>2302.4667173900002</v>
      </c>
      <c r="N43" s="1493">
        <v>2300.2922916333337</v>
      </c>
      <c r="O43" s="1579">
        <v>-9.4438965837972955E-4</v>
      </c>
      <c r="P43" s="1560">
        <v>4.8651585638033179E-3</v>
      </c>
      <c r="Q43" s="1296">
        <v>0</v>
      </c>
      <c r="R43" s="1304">
        <v>1</v>
      </c>
    </row>
    <row r="44" spans="1:18" s="77" customFormat="1" ht="15" thickBot="1">
      <c r="A44" s="138" t="s">
        <v>170</v>
      </c>
      <c r="B44" s="1308">
        <v>0</v>
      </c>
      <c r="C44" s="1508">
        <v>0</v>
      </c>
      <c r="D44" s="1508">
        <v>0</v>
      </c>
      <c r="E44" s="1508" t="s">
        <v>169</v>
      </c>
      <c r="F44" s="1308" t="s">
        <v>169</v>
      </c>
      <c r="G44" s="1309" t="s">
        <v>169</v>
      </c>
      <c r="H44" s="1580" t="s">
        <v>169</v>
      </c>
      <c r="I44" s="1581" t="s">
        <v>169</v>
      </c>
      <c r="J44" s="1559" t="s">
        <v>169</v>
      </c>
      <c r="K44" s="1560" t="s">
        <v>169</v>
      </c>
      <c r="L44" s="1494">
        <v>647.95269999999994</v>
      </c>
      <c r="M44" s="1495">
        <v>521.40782612323198</v>
      </c>
      <c r="N44" s="1496">
        <v>579.85866702741896</v>
      </c>
      <c r="O44" s="1580">
        <v>0.11210196313849052</v>
      </c>
      <c r="P44" s="1581">
        <v>-0.1050910552152664</v>
      </c>
      <c r="Q44" s="1310">
        <v>0</v>
      </c>
      <c r="R44" s="1311">
        <v>1</v>
      </c>
    </row>
    <row r="45" spans="1:18" s="127" customFormat="1" thickBot="1">
      <c r="A45" s="126" t="s">
        <v>130</v>
      </c>
      <c r="B45" s="622">
        <v>93135.919747789987</v>
      </c>
      <c r="C45" s="1312">
        <v>96055.700762966662</v>
      </c>
      <c r="D45" s="1312">
        <v>97472.350913776667</v>
      </c>
      <c r="E45" s="1312">
        <v>68416.065507854815</v>
      </c>
      <c r="F45" s="1313">
        <v>74162.389227165768</v>
      </c>
      <c r="G45" s="1314">
        <v>77738.354685842583</v>
      </c>
      <c r="H45" s="1315">
        <v>1.4748215249668739E-2</v>
      </c>
      <c r="I45" s="1316">
        <v>4.6560244186449662E-2</v>
      </c>
      <c r="J45" s="1317">
        <v>4.8218045507181895E-2</v>
      </c>
      <c r="K45" s="1317">
        <v>0.13625877356126948</v>
      </c>
      <c r="L45" s="622">
        <v>12176.981817161455</v>
      </c>
      <c r="M45" s="1312">
        <v>12321.840920186945</v>
      </c>
      <c r="N45" s="619">
        <v>11863.214006282955</v>
      </c>
      <c r="O45" s="1315">
        <v>-3.722064883605336E-2</v>
      </c>
      <c r="P45" s="1316">
        <v>-2.5767289102484825E-2</v>
      </c>
      <c r="Q45" s="1315">
        <v>0.67188320143867253</v>
      </c>
      <c r="R45" s="1317">
        <v>0.32811679856132747</v>
      </c>
    </row>
    <row r="46" spans="1:18" s="39" customFormat="1" ht="14"/>
    <row r="47" spans="1:18" s="39" customFormat="1" ht="14">
      <c r="A47" s="128" t="s">
        <v>156</v>
      </c>
      <c r="B47" s="254"/>
    </row>
    <row r="48" spans="1:18" s="39" customFormat="1" ht="14">
      <c r="A48" s="128" t="s">
        <v>157</v>
      </c>
      <c r="B48" s="45"/>
    </row>
    <row r="49" spans="1:1" s="39" customFormat="1" ht="14">
      <c r="A49" s="54" t="s">
        <v>158</v>
      </c>
    </row>
    <row r="50" spans="1:1" s="39" customFormat="1" ht="14">
      <c r="A50" s="39" t="s">
        <v>159</v>
      </c>
    </row>
    <row r="51" spans="1:1">
      <c r="A51" s="39" t="s">
        <v>160</v>
      </c>
    </row>
  </sheetData>
  <mergeCells count="19">
    <mergeCell ref="Q28:R28"/>
    <mergeCell ref="Q27:R27"/>
    <mergeCell ref="J27:K27"/>
    <mergeCell ref="A1:A3"/>
    <mergeCell ref="B1:G1"/>
    <mergeCell ref="H1:I2"/>
    <mergeCell ref="A27:A29"/>
    <mergeCell ref="B27:G27"/>
    <mergeCell ref="H27:I28"/>
    <mergeCell ref="E2:G2"/>
    <mergeCell ref="E28:G28"/>
    <mergeCell ref="J1:K1"/>
    <mergeCell ref="L1:N2"/>
    <mergeCell ref="B2:D2"/>
    <mergeCell ref="J2:K2"/>
    <mergeCell ref="B28:C28"/>
    <mergeCell ref="L27:P27"/>
    <mergeCell ref="J28:K28"/>
    <mergeCell ref="L28:P28"/>
  </mergeCells>
  <hyperlinks>
    <hyperlink ref="A30" location="Index!A1" display="Back to index" xr:uid="{EB6EB082-E91C-4E98-9B3E-9C7AFD2FD123}"/>
    <hyperlink ref="A4" location="Index!A1" display="Back to index" xr:uid="{C709D83B-33DC-4C28-833D-621FDF2874D8}"/>
  </hyperlinks>
  <pageMargins left="0.7" right="0.7" top="0.75" bottom="0.75" header="0.3" footer="0.3"/>
  <pageSetup paperSize="9" scale="11" orientation="portrait" horizontalDpi="360" verticalDpi="360" r:id="rId1"/>
  <colBreaks count="1" manualBreakCount="1">
    <brk id="64" max="17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F778-913F-4E7F-AC0A-CE86C52DE7BF}">
  <sheetPr>
    <tabColor theme="2" tint="-9.9978637043366805E-2"/>
  </sheetPr>
  <dimension ref="A1:N41"/>
  <sheetViews>
    <sheetView showGridLines="0" tabSelected="1" zoomScale="60" zoomScaleNormal="60" workbookViewId="0">
      <pane xSplit="1" topLeftCell="B1" activePane="topRight" state="frozen"/>
      <selection pane="topRight" activeCell="I41" sqref="I41"/>
    </sheetView>
  </sheetViews>
  <sheetFormatPr baseColWidth="10" defaultColWidth="11.453125" defaultRowHeight="14.5"/>
  <cols>
    <col min="1" max="1" width="34.54296875" customWidth="1"/>
    <col min="2" max="4" width="15.54296875" customWidth="1"/>
    <col min="5" max="6" width="11.54296875" bestFit="1" customWidth="1"/>
  </cols>
  <sheetData>
    <row r="1" spans="1:9" s="9" customFormat="1">
      <c r="A1" s="139" t="s">
        <v>171</v>
      </c>
      <c r="B1" s="1718" t="s">
        <v>124</v>
      </c>
      <c r="C1" s="1719"/>
      <c r="D1" s="1720"/>
      <c r="E1" s="1718" t="s">
        <v>29</v>
      </c>
      <c r="F1" s="1719"/>
      <c r="G1" s="1"/>
      <c r="H1" s="1"/>
      <c r="I1" s="1"/>
    </row>
    <row r="2" spans="1:9" s="9" customFormat="1">
      <c r="A2" s="140" t="s">
        <v>31</v>
      </c>
      <c r="B2" s="1721"/>
      <c r="C2" s="1722"/>
      <c r="D2" s="1723"/>
      <c r="E2" s="1721"/>
      <c r="F2" s="1722"/>
      <c r="G2" s="1"/>
      <c r="H2" s="1"/>
      <c r="I2" s="1"/>
    </row>
    <row r="3" spans="1:9" s="16" customFormat="1" ht="15" thickBot="1">
      <c r="A3" s="60" t="s">
        <v>32</v>
      </c>
      <c r="B3" s="1518" t="s">
        <v>765</v>
      </c>
      <c r="C3" s="1519" t="s">
        <v>330</v>
      </c>
      <c r="D3" s="1520" t="s">
        <v>766</v>
      </c>
      <c r="E3" s="117" t="s">
        <v>34</v>
      </c>
      <c r="F3" s="118" t="s">
        <v>35</v>
      </c>
      <c r="G3" s="5"/>
      <c r="H3" s="5"/>
      <c r="I3" s="5"/>
    </row>
    <row r="4" spans="1:9" s="8" customFormat="1" ht="15.5">
      <c r="A4" s="304" t="s">
        <v>172</v>
      </c>
      <c r="B4" s="571">
        <v>54530356</v>
      </c>
      <c r="C4" s="654">
        <v>61112084</v>
      </c>
      <c r="D4" s="1325">
        <v>58629661</v>
      </c>
      <c r="E4" s="1195">
        <v>-4.0620820589263494E-2</v>
      </c>
      <c r="F4" s="1196">
        <v>7.5174733867499413E-2</v>
      </c>
      <c r="G4" s="17"/>
      <c r="H4" s="17"/>
      <c r="I4" s="17"/>
    </row>
    <row r="5" spans="1:9">
      <c r="A5" s="304" t="s">
        <v>173</v>
      </c>
      <c r="B5" s="571">
        <v>50069129</v>
      </c>
      <c r="C5" s="654">
        <v>54365781</v>
      </c>
      <c r="D5" s="1325">
        <v>56945262</v>
      </c>
      <c r="E5" s="1197">
        <v>4.7446775389835751E-2</v>
      </c>
      <c r="F5" s="1198">
        <v>0.13733278643612915</v>
      </c>
    </row>
    <row r="6" spans="1:9">
      <c r="A6" s="304" t="s">
        <v>174</v>
      </c>
      <c r="B6" s="571">
        <v>29324090</v>
      </c>
      <c r="C6" s="654">
        <v>31601351</v>
      </c>
      <c r="D6" s="1325">
        <v>29995810</v>
      </c>
      <c r="E6" s="1197">
        <v>-5.0806087372656947E-2</v>
      </c>
      <c r="F6" s="1198">
        <v>2.2906763688148549E-2</v>
      </c>
    </row>
    <row r="7" spans="1:9">
      <c r="A7" s="304" t="s">
        <v>175</v>
      </c>
      <c r="B7" s="571">
        <v>7736747</v>
      </c>
      <c r="C7" s="654">
        <v>4681224</v>
      </c>
      <c r="D7" s="1325">
        <v>4017065</v>
      </c>
      <c r="E7" s="1197">
        <v>-0.14187720989211369</v>
      </c>
      <c r="F7" s="1198">
        <v>-0.48078113450006832</v>
      </c>
    </row>
    <row r="8" spans="1:9" s="3" customFormat="1" ht="15" thickBot="1">
      <c r="A8" s="304" t="s">
        <v>176</v>
      </c>
      <c r="B8" s="571">
        <v>705180</v>
      </c>
      <c r="C8" s="654">
        <v>787928</v>
      </c>
      <c r="D8" s="1325">
        <v>753064</v>
      </c>
      <c r="E8" s="1210">
        <v>-4.4247697759186119E-2</v>
      </c>
      <c r="F8" s="1205">
        <v>6.7903230380895657E-2</v>
      </c>
    </row>
    <row r="9" spans="1:9" s="14" customFormat="1" ht="15" thickBot="1">
      <c r="A9" s="144" t="s">
        <v>50</v>
      </c>
      <c r="B9" s="590">
        <v>142365502</v>
      </c>
      <c r="C9" s="1324">
        <v>152548368</v>
      </c>
      <c r="D9" s="1324">
        <v>150340862</v>
      </c>
      <c r="E9" s="709">
        <v>-1.4470859498149465E-2</v>
      </c>
      <c r="F9" s="1214">
        <v>5.6020313123329557E-2</v>
      </c>
    </row>
    <row r="10" spans="1:9">
      <c r="A10" s="145" t="s">
        <v>177</v>
      </c>
      <c r="B10" s="1323">
        <v>5978257</v>
      </c>
      <c r="C10" s="1322">
        <v>7466434</v>
      </c>
      <c r="D10" s="1321">
        <v>7212946</v>
      </c>
      <c r="E10" s="1195">
        <v>-3.395034363124351E-2</v>
      </c>
      <c r="F10" s="1196">
        <v>0.20652993004482745</v>
      </c>
    </row>
    <row r="11" spans="1:9">
      <c r="A11" s="43" t="s">
        <v>178</v>
      </c>
      <c r="B11" s="644">
        <v>25734963</v>
      </c>
      <c r="C11" s="639">
        <v>20746109</v>
      </c>
      <c r="D11" s="1320">
        <v>19692474</v>
      </c>
      <c r="E11" s="1197">
        <v>-5.0787113863134531E-2</v>
      </c>
      <c r="F11" s="1198">
        <v>-0.23479687924944753</v>
      </c>
    </row>
    <row r="12" spans="1:9">
      <c r="A12" s="40" t="s">
        <v>179</v>
      </c>
      <c r="B12" s="644">
        <v>1072920</v>
      </c>
      <c r="C12" s="639">
        <v>1330810.794</v>
      </c>
      <c r="D12" s="1320">
        <v>1296277</v>
      </c>
      <c r="E12" s="1197">
        <v>-2.5949439361099738E-2</v>
      </c>
      <c r="F12" s="1198">
        <v>0.20817675129552995</v>
      </c>
    </row>
    <row r="13" spans="1:9" s="3" customFormat="1" ht="15" thickBot="1">
      <c r="A13" s="43" t="s">
        <v>180</v>
      </c>
      <c r="B13" s="644">
        <v>16319407</v>
      </c>
      <c r="C13" s="639">
        <v>17577630</v>
      </c>
      <c r="D13" s="1320">
        <v>17078829</v>
      </c>
      <c r="E13" s="1197">
        <v>-2.8377033763937458E-2</v>
      </c>
      <c r="F13" s="1198">
        <v>4.6534901666463742E-2</v>
      </c>
    </row>
    <row r="14" spans="1:9" s="14" customFormat="1" ht="15" thickBot="1">
      <c r="A14" s="146" t="s">
        <v>181</v>
      </c>
      <c r="B14" s="1319">
        <v>191471049</v>
      </c>
      <c r="C14" s="1318">
        <v>199669351.794</v>
      </c>
      <c r="D14" s="1318">
        <v>195621388</v>
      </c>
      <c r="E14" s="709">
        <v>-2.0273335680361736E-2</v>
      </c>
      <c r="F14" s="1214">
        <v>2.1676065502727777E-2</v>
      </c>
    </row>
    <row r="15" spans="1:9">
      <c r="A15" s="39"/>
      <c r="B15" s="39"/>
      <c r="C15" s="39"/>
      <c r="D15" s="39"/>
      <c r="F15" s="39"/>
    </row>
    <row r="16" spans="1:9" s="3" customFormat="1" ht="15" thickBot="1">
      <c r="A16" s="77"/>
      <c r="B16" s="77"/>
      <c r="C16" s="77"/>
      <c r="D16" s="39"/>
      <c r="E16" s="77"/>
      <c r="F16" s="77"/>
    </row>
    <row r="17" spans="1:6" s="13" customFormat="1">
      <c r="A17" s="147" t="s">
        <v>50</v>
      </c>
      <c r="B17" s="1718" t="s">
        <v>124</v>
      </c>
      <c r="C17" s="1719"/>
      <c r="D17" s="1720"/>
      <c r="E17" s="1718" t="s">
        <v>29</v>
      </c>
      <c r="F17" s="1719"/>
    </row>
    <row r="18" spans="1:6" s="13" customFormat="1">
      <c r="A18" s="148" t="s">
        <v>31</v>
      </c>
      <c r="B18" s="1721"/>
      <c r="C18" s="1722"/>
      <c r="D18" s="1723"/>
      <c r="E18" s="1721"/>
      <c r="F18" s="1722"/>
    </row>
    <row r="19" spans="1:6" s="15" customFormat="1">
      <c r="A19" s="60" t="s">
        <v>32</v>
      </c>
      <c r="B19" s="1518" t="s">
        <v>765</v>
      </c>
      <c r="C19" s="1519" t="s">
        <v>330</v>
      </c>
      <c r="D19" s="1520" t="s">
        <v>766</v>
      </c>
      <c r="E19" s="117" t="s">
        <v>34</v>
      </c>
      <c r="F19" s="118" t="s">
        <v>35</v>
      </c>
    </row>
    <row r="20" spans="1:6">
      <c r="A20" s="304" t="s">
        <v>172</v>
      </c>
      <c r="B20" s="644">
        <v>54530356</v>
      </c>
      <c r="C20" s="639">
        <v>61112084</v>
      </c>
      <c r="D20" s="1326">
        <v>58629661</v>
      </c>
      <c r="E20" s="1195">
        <v>-4.0620820589263494E-2</v>
      </c>
      <c r="F20" s="1196">
        <v>7.5174733867499413E-2</v>
      </c>
    </row>
    <row r="21" spans="1:6">
      <c r="A21" s="304" t="s">
        <v>173</v>
      </c>
      <c r="B21" s="644">
        <v>50069129</v>
      </c>
      <c r="C21" s="639">
        <v>54365781</v>
      </c>
      <c r="D21" s="1326">
        <v>56945262</v>
      </c>
      <c r="E21" s="1197">
        <v>4.7446775389835751E-2</v>
      </c>
      <c r="F21" s="1198">
        <v>0.13733278643612915</v>
      </c>
    </row>
    <row r="22" spans="1:6">
      <c r="A22" s="304" t="s">
        <v>174</v>
      </c>
      <c r="B22" s="644">
        <v>29324090</v>
      </c>
      <c r="C22" s="639">
        <v>31601351</v>
      </c>
      <c r="D22" s="1326">
        <v>29995810</v>
      </c>
      <c r="E22" s="1197">
        <v>-5.0806087372656947E-2</v>
      </c>
      <c r="F22" s="1198">
        <v>2.2906763688148549E-2</v>
      </c>
    </row>
    <row r="23" spans="1:6">
      <c r="A23" s="304" t="s">
        <v>175</v>
      </c>
      <c r="B23" s="644">
        <v>7736747</v>
      </c>
      <c r="C23" s="639">
        <v>4681224</v>
      </c>
      <c r="D23" s="1326">
        <v>4017065</v>
      </c>
      <c r="E23" s="1197">
        <v>-0.14187720989211369</v>
      </c>
      <c r="F23" s="1198">
        <v>-0.48078113450006832</v>
      </c>
    </row>
    <row r="24" spans="1:6" s="3" customFormat="1" ht="15" thickBot="1">
      <c r="A24" s="304" t="s">
        <v>176</v>
      </c>
      <c r="B24" s="594">
        <v>705180</v>
      </c>
      <c r="C24" s="1327">
        <v>787928</v>
      </c>
      <c r="D24" s="1328">
        <v>753064</v>
      </c>
      <c r="E24" s="1210">
        <v>-4.4247697759186119E-2</v>
      </c>
      <c r="F24" s="1205">
        <v>6.7903230380895657E-2</v>
      </c>
    </row>
    <row r="25" spans="1:6" s="14" customFormat="1" ht="15" thickBot="1">
      <c r="A25" s="144" t="s">
        <v>50</v>
      </c>
      <c r="B25" s="590">
        <v>142365502</v>
      </c>
      <c r="C25" s="1324">
        <v>152548368</v>
      </c>
      <c r="D25" s="573">
        <v>150340862</v>
      </c>
      <c r="E25" s="709">
        <v>-1.4470859498149465E-2</v>
      </c>
      <c r="F25" s="1214">
        <v>5.6020313123329557E-2</v>
      </c>
    </row>
    <row r="26" spans="1:6">
      <c r="A26" s="39"/>
      <c r="B26" s="39"/>
      <c r="C26" s="39"/>
      <c r="D26" s="39"/>
      <c r="E26" s="39"/>
      <c r="F26" s="39"/>
    </row>
    <row r="27" spans="1:6" s="3" customFormat="1" ht="15" thickBot="1">
      <c r="A27" s="77"/>
      <c r="B27" s="268"/>
      <c r="C27" s="268"/>
      <c r="D27" s="268"/>
      <c r="E27" s="77"/>
      <c r="F27" s="77"/>
    </row>
    <row r="28" spans="1:6" s="13" customFormat="1">
      <c r="A28" s="147" t="s">
        <v>182</v>
      </c>
      <c r="B28" s="1718" t="s">
        <v>124</v>
      </c>
      <c r="C28" s="1719"/>
      <c r="D28" s="1720"/>
      <c r="E28" s="1718" t="s">
        <v>29</v>
      </c>
      <c r="F28" s="1719"/>
    </row>
    <row r="29" spans="1:6" s="13" customFormat="1">
      <c r="A29" s="148" t="s">
        <v>31</v>
      </c>
      <c r="B29" s="1721"/>
      <c r="C29" s="1722"/>
      <c r="D29" s="1723"/>
      <c r="E29" s="1721"/>
      <c r="F29" s="1722"/>
    </row>
    <row r="30" spans="1:6" s="15" customFormat="1" ht="15" thickBot="1">
      <c r="A30" s="60" t="s">
        <v>32</v>
      </c>
      <c r="B30" s="1518" t="s">
        <v>765</v>
      </c>
      <c r="C30" s="1519" t="s">
        <v>330</v>
      </c>
      <c r="D30" s="1520" t="s">
        <v>766</v>
      </c>
      <c r="E30" s="117" t="s">
        <v>34</v>
      </c>
      <c r="F30" s="118" t="s">
        <v>35</v>
      </c>
    </row>
    <row r="31" spans="1:6">
      <c r="A31" s="145" t="s">
        <v>177</v>
      </c>
      <c r="B31" s="1329">
        <v>5978257</v>
      </c>
      <c r="C31" s="1330">
        <v>7466434</v>
      </c>
      <c r="D31" s="1321">
        <v>7212946</v>
      </c>
      <c r="E31" s="1195">
        <v>-3.395034363124351E-2</v>
      </c>
      <c r="F31" s="1196">
        <v>0.20652993004482745</v>
      </c>
    </row>
    <row r="32" spans="1:6">
      <c r="A32" s="43" t="s">
        <v>178</v>
      </c>
      <c r="B32" s="1331">
        <v>25734963</v>
      </c>
      <c r="C32" s="1332">
        <v>20746109</v>
      </c>
      <c r="D32" s="1320">
        <v>19692474</v>
      </c>
      <c r="E32" s="1197">
        <v>-5.0787113863134531E-2</v>
      </c>
      <c r="F32" s="1198">
        <v>-0.23479687924944748</v>
      </c>
    </row>
    <row r="33" spans="1:14">
      <c r="A33" s="40" t="s">
        <v>179</v>
      </c>
      <c r="B33" s="1331">
        <v>1072920</v>
      </c>
      <c r="C33" s="1332">
        <v>1330810.794</v>
      </c>
      <c r="D33" s="1320">
        <v>1296277</v>
      </c>
      <c r="E33" s="1197">
        <v>-2.5949439361099738E-2</v>
      </c>
      <c r="F33" s="1198">
        <v>0.20817675129552995</v>
      </c>
    </row>
    <row r="34" spans="1:14" s="3" customFormat="1" ht="15" thickBot="1">
      <c r="A34" s="43" t="s">
        <v>180</v>
      </c>
      <c r="B34" s="1331">
        <v>16319407</v>
      </c>
      <c r="C34" s="1332">
        <v>17577630</v>
      </c>
      <c r="D34" s="1332">
        <v>17078829</v>
      </c>
      <c r="E34" s="1197">
        <v>-2.8377033763937458E-2</v>
      </c>
      <c r="F34" s="1198">
        <v>4.6534901666463742E-2</v>
      </c>
    </row>
    <row r="35" spans="1:14" s="14" customFormat="1" ht="15" thickBot="1">
      <c r="A35" s="144" t="s">
        <v>183</v>
      </c>
      <c r="B35" s="1333">
        <v>49105547</v>
      </c>
      <c r="C35" s="1324">
        <v>47120983.794</v>
      </c>
      <c r="D35" s="573">
        <v>45280526</v>
      </c>
      <c r="E35" s="709">
        <v>-3.9058136011038642E-2</v>
      </c>
      <c r="F35" s="1214">
        <v>-7.7893868079710021E-2</v>
      </c>
    </row>
    <row r="36" spans="1:14">
      <c r="A36" s="39"/>
      <c r="B36" s="39"/>
      <c r="C36" s="39"/>
      <c r="D36" s="39"/>
      <c r="E36" s="39"/>
      <c r="F36" s="39"/>
    </row>
    <row r="37" spans="1:14" ht="15" thickBot="1">
      <c r="A37" s="39"/>
      <c r="B37" s="39"/>
      <c r="C37" s="39"/>
      <c r="D37" s="39"/>
      <c r="E37" s="39"/>
      <c r="F37" s="39"/>
    </row>
    <row r="38" spans="1:14" s="22" customFormat="1">
      <c r="A38" s="139" t="s">
        <v>184</v>
      </c>
      <c r="B38" s="1739" t="s">
        <v>28</v>
      </c>
      <c r="C38" s="1740"/>
      <c r="D38" s="1741"/>
      <c r="E38" s="1739" t="s">
        <v>29</v>
      </c>
      <c r="F38" s="1740"/>
      <c r="G38" s="1787" t="s">
        <v>763</v>
      </c>
      <c r="H38" s="1802"/>
      <c r="I38" s="1930" t="s">
        <v>29</v>
      </c>
    </row>
    <row r="39" spans="1:14" s="15" customFormat="1" ht="15" thickBot="1">
      <c r="A39" s="60" t="s">
        <v>32</v>
      </c>
      <c r="B39" s="149" t="s">
        <v>721</v>
      </c>
      <c r="C39" s="150" t="s">
        <v>33</v>
      </c>
      <c r="D39" s="150" t="s">
        <v>722</v>
      </c>
      <c r="E39" s="152" t="s">
        <v>34</v>
      </c>
      <c r="F39" s="153" t="s">
        <v>35</v>
      </c>
      <c r="G39" s="587">
        <v>2020</v>
      </c>
      <c r="H39" s="588">
        <v>2021</v>
      </c>
      <c r="I39" s="1936" t="s">
        <v>723</v>
      </c>
    </row>
    <row r="40" spans="1:14">
      <c r="A40" s="304" t="s">
        <v>184</v>
      </c>
      <c r="B40" s="1334">
        <v>1.3406565651278155E-2</v>
      </c>
      <c r="C40" s="1334">
        <v>1.2086552219678415E-2</v>
      </c>
      <c r="D40" s="1334">
        <v>1.2424414533423788E-2</v>
      </c>
      <c r="E40" s="1708" t="s">
        <v>56</v>
      </c>
      <c r="F40" s="1709" t="str">
        <f>-10 &amp; " pbs"</f>
        <v>-10 pbs</v>
      </c>
      <c r="G40" s="1931">
        <v>1.78E-2</v>
      </c>
      <c r="H40" s="1935">
        <v>1.29E-2</v>
      </c>
      <c r="I40" s="1934" t="s">
        <v>927</v>
      </c>
      <c r="J40" s="27" t="e">
        <f>+VALUE(ROUND(I39,0))</f>
        <v>#VALUE!</v>
      </c>
      <c r="K40" s="26"/>
      <c r="L40" s="28">
        <f>+VALUE(ROUND(K40,0))</f>
        <v>0</v>
      </c>
      <c r="M40" s="29" t="s">
        <v>185</v>
      </c>
      <c r="N40" s="29" t="s">
        <v>186</v>
      </c>
    </row>
    <row r="41" spans="1:14" s="3" customFormat="1" ht="15" thickBot="1">
      <c r="A41" s="154" t="s">
        <v>187</v>
      </c>
      <c r="B41" s="1335">
        <v>1.4333543422209678E-2</v>
      </c>
      <c r="C41" s="1335">
        <v>1.2734307401077173E-2</v>
      </c>
      <c r="D41" s="1335">
        <v>1.3100095656884966E-2</v>
      </c>
      <c r="E41" s="1932" t="str">
        <f>4 &amp; " pbs"</f>
        <v>4 pbs</v>
      </c>
      <c r="F41" s="1933" t="str">
        <f>-12 &amp; " pbs"</f>
        <v>-12 pbs</v>
      </c>
      <c r="G41" s="1103">
        <v>1.7899999999999999E-2</v>
      </c>
      <c r="H41" s="1335">
        <v>1.3100000000000001E-2</v>
      </c>
      <c r="I41" s="1937" t="s">
        <v>928</v>
      </c>
      <c r="J41" s="31" t="e">
        <f>+VALUE(ROUND(I41,0))</f>
        <v>#VALUE!</v>
      </c>
      <c r="K41" s="30">
        <f>+(ROUND(D41,4)-ROUND(C41,4))*100/1%</f>
        <v>4.0000000000000107</v>
      </c>
      <c r="L41" s="32">
        <f>+VALUE(ROUND(K41,0))</f>
        <v>4</v>
      </c>
      <c r="M41" s="33"/>
      <c r="N41" s="33"/>
    </row>
  </sheetData>
  <mergeCells count="9">
    <mergeCell ref="G38:H38"/>
    <mergeCell ref="B38:D38"/>
    <mergeCell ref="E38:F38"/>
    <mergeCell ref="E1:F2"/>
    <mergeCell ref="B1:D2"/>
    <mergeCell ref="B17:D18"/>
    <mergeCell ref="E17:F18"/>
    <mergeCell ref="B28:D29"/>
    <mergeCell ref="E28:F29"/>
  </mergeCells>
  <hyperlinks>
    <hyperlink ref="A3" location="Index!A1" display="Back to index" xr:uid="{E36B92F8-D58C-4F11-9CCA-224FCCC08377}"/>
    <hyperlink ref="A19" location="Index!A1" display="Back to index" xr:uid="{DCF1A760-7D24-4F5D-A379-9A20B7F14899}"/>
    <hyperlink ref="A30" location="Index!A1" display="Back to index" xr:uid="{54CF3FB1-EEB7-4A88-8EEF-BCFDCFDC484D}"/>
    <hyperlink ref="A39" location="Index!A1" display="Back to index" xr:uid="{7AD738E7-0D45-4DE9-B00C-E7BD3AD4D405}"/>
  </hyperlinks>
  <pageMargins left="0.7" right="0.7" top="0.75" bottom="0.75" header="0.3" footer="0.3"/>
  <pageSetup orientation="portrait" r:id="rId1"/>
  <ignoredErrors>
    <ignoredError sqref="K41"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55E82-14FB-42F9-840A-F29262CD0C9E}">
  <sheetPr>
    <tabColor theme="2" tint="-9.9978637043366805E-2"/>
  </sheetPr>
  <dimension ref="A1:I25"/>
  <sheetViews>
    <sheetView showGridLines="0" zoomScale="60" zoomScaleNormal="60" workbookViewId="0">
      <pane xSplit="1" topLeftCell="B1" activePane="topRight" state="frozen"/>
      <selection pane="topRight" activeCell="I19" sqref="I19"/>
    </sheetView>
  </sheetViews>
  <sheetFormatPr baseColWidth="10" defaultColWidth="11.453125" defaultRowHeight="14.5"/>
  <cols>
    <col min="1" max="1" width="59.453125" style="39" customWidth="1"/>
    <col min="2" max="2" width="16.453125" style="39" customWidth="1"/>
    <col min="3" max="3" width="18.81640625" style="39" customWidth="1"/>
    <col min="4" max="4" width="16.453125" style="39" customWidth="1"/>
    <col min="5" max="6" width="11.453125" style="39"/>
    <col min="7" max="8" width="15.81640625" bestFit="1" customWidth="1"/>
    <col min="9" max="9" width="15.1796875" customWidth="1"/>
  </cols>
  <sheetData>
    <row r="1" spans="1:9" s="9" customFormat="1" ht="14">
      <c r="A1" s="163" t="s">
        <v>188</v>
      </c>
      <c r="B1" s="1731" t="s">
        <v>28</v>
      </c>
      <c r="C1" s="1742"/>
      <c r="D1" s="1743"/>
      <c r="E1" s="1731" t="s">
        <v>29</v>
      </c>
      <c r="F1" s="1742"/>
      <c r="G1" s="1716" t="s">
        <v>763</v>
      </c>
      <c r="H1" s="1724"/>
      <c r="I1" s="586" t="s">
        <v>29</v>
      </c>
    </row>
    <row r="2" spans="1:9" s="9" customFormat="1" ht="14">
      <c r="A2" s="174" t="s">
        <v>31</v>
      </c>
      <c r="B2" s="282"/>
      <c r="C2" s="303"/>
      <c r="D2" s="303"/>
      <c r="E2" s="282"/>
      <c r="F2" s="303"/>
      <c r="G2" s="582"/>
      <c r="H2" s="583"/>
    </row>
    <row r="3" spans="1:9" s="16" customFormat="1" thickBot="1">
      <c r="A3" s="60" t="s">
        <v>32</v>
      </c>
      <c r="B3" s="149" t="s">
        <v>721</v>
      </c>
      <c r="C3" s="150" t="s">
        <v>33</v>
      </c>
      <c r="D3" s="150" t="s">
        <v>722</v>
      </c>
      <c r="E3" s="117" t="s">
        <v>34</v>
      </c>
      <c r="F3" s="118" t="s">
        <v>35</v>
      </c>
      <c r="G3" s="587">
        <v>2020</v>
      </c>
      <c r="H3" s="1514">
        <v>2021</v>
      </c>
      <c r="I3" s="637" t="s">
        <v>723</v>
      </c>
    </row>
    <row r="4" spans="1:9" s="8" customFormat="1">
      <c r="A4" s="1497" t="s">
        <v>189</v>
      </c>
      <c r="B4" s="1582">
        <v>2703100</v>
      </c>
      <c r="C4" s="1582">
        <v>3051000</v>
      </c>
      <c r="D4" s="1582">
        <v>3091754</v>
      </c>
      <c r="E4" s="1583">
        <v>1.3357587676171748E-2</v>
      </c>
      <c r="F4" s="1584">
        <v>0.14378084421590026</v>
      </c>
      <c r="G4" s="1582">
        <v>11547648</v>
      </c>
      <c r="H4" s="1582">
        <v>11850406</v>
      </c>
      <c r="I4" s="1583">
        <v>2.6218152822115811E-2</v>
      </c>
    </row>
    <row r="5" spans="1:9">
      <c r="A5" s="1498" t="s">
        <v>190</v>
      </c>
      <c r="B5" s="1585">
        <v>2325836</v>
      </c>
      <c r="C5" s="1585">
        <v>2607349</v>
      </c>
      <c r="D5" s="1585">
        <v>2654383</v>
      </c>
      <c r="E5" s="1586">
        <v>1.8039012038664558E-2</v>
      </c>
      <c r="F5" s="1587">
        <v>0.1412597448831302</v>
      </c>
      <c r="G5" s="1588">
        <v>10027834</v>
      </c>
      <c r="H5" s="1589">
        <v>10170680</v>
      </c>
      <c r="I5" s="1590">
        <v>1.424495060448747E-2</v>
      </c>
    </row>
    <row r="6" spans="1:9">
      <c r="A6" s="1498" t="s">
        <v>191</v>
      </c>
      <c r="B6" s="1585">
        <v>3987</v>
      </c>
      <c r="C6" s="1585">
        <v>19668</v>
      </c>
      <c r="D6" s="1585">
        <v>6212</v>
      </c>
      <c r="E6" s="1586">
        <v>-0.68415700630465737</v>
      </c>
      <c r="F6" s="1587">
        <v>0.55806370704790564</v>
      </c>
      <c r="G6" s="1588">
        <v>25603</v>
      </c>
      <c r="H6" s="1589">
        <v>40637</v>
      </c>
      <c r="I6" s="1590">
        <v>0.58719681287349135</v>
      </c>
    </row>
    <row r="7" spans="1:9">
      <c r="A7" s="1498" t="s">
        <v>192</v>
      </c>
      <c r="B7" s="1585">
        <v>8456</v>
      </c>
      <c r="C7" s="1585">
        <v>12185</v>
      </c>
      <c r="D7" s="1585">
        <v>23480</v>
      </c>
      <c r="E7" s="1586">
        <v>0.92695937628231428</v>
      </c>
      <c r="F7" s="1587">
        <v>1.7767265846736044</v>
      </c>
      <c r="G7" s="1588">
        <v>74814</v>
      </c>
      <c r="H7" s="1589">
        <v>49637</v>
      </c>
      <c r="I7" s="1590">
        <v>-0.33652792258133507</v>
      </c>
    </row>
    <row r="8" spans="1:9">
      <c r="A8" s="1498" t="s">
        <v>193</v>
      </c>
      <c r="B8" s="1585">
        <v>351502</v>
      </c>
      <c r="C8" s="1585">
        <v>385874</v>
      </c>
      <c r="D8" s="1585">
        <v>395815</v>
      </c>
      <c r="E8" s="1586">
        <v>2.576229546432255E-2</v>
      </c>
      <c r="F8" s="1587">
        <v>0.12606756149324896</v>
      </c>
      <c r="G8" s="1588">
        <v>1372163</v>
      </c>
      <c r="H8" s="1589">
        <v>1526793</v>
      </c>
      <c r="I8" s="1590">
        <v>0.11269069345260002</v>
      </c>
    </row>
    <row r="9" spans="1:9">
      <c r="A9" s="1498" t="s">
        <v>194</v>
      </c>
      <c r="B9" s="1585">
        <v>13319</v>
      </c>
      <c r="C9" s="1585">
        <v>25924</v>
      </c>
      <c r="D9" s="1585">
        <v>11864</v>
      </c>
      <c r="E9" s="1586">
        <v>-0.54235457491127914</v>
      </c>
      <c r="F9" s="1587">
        <v>-0.10924243561828967</v>
      </c>
      <c r="G9" s="1588">
        <v>47234</v>
      </c>
      <c r="H9" s="1589">
        <v>62659</v>
      </c>
      <c r="I9" s="1590">
        <v>0.32656560951856711</v>
      </c>
    </row>
    <row r="10" spans="1:9">
      <c r="A10" s="1499" t="s">
        <v>195</v>
      </c>
      <c r="B10" s="1591">
        <v>634540</v>
      </c>
      <c r="C10" s="1591">
        <v>599292</v>
      </c>
      <c r="D10" s="1591">
        <v>613907</v>
      </c>
      <c r="E10" s="1592">
        <v>2.4387110123278804E-2</v>
      </c>
      <c r="F10" s="1593">
        <v>-3.251646862293945E-2</v>
      </c>
      <c r="G10" s="1591">
        <v>2976306</v>
      </c>
      <c r="H10" s="1591">
        <v>2488426</v>
      </c>
      <c r="I10" s="1594">
        <v>-0.16392131723015038</v>
      </c>
    </row>
    <row r="11" spans="1:9">
      <c r="A11" s="1498" t="s">
        <v>196</v>
      </c>
      <c r="B11" s="1585">
        <v>245221</v>
      </c>
      <c r="C11" s="1585">
        <v>209564</v>
      </c>
      <c r="D11" s="1585">
        <v>222992</v>
      </c>
      <c r="E11" s="1586">
        <v>6.4075890897291515E-2</v>
      </c>
      <c r="F11" s="1587">
        <v>-9.0648843288299127E-2</v>
      </c>
      <c r="G11" s="1588">
        <v>1188335</v>
      </c>
      <c r="H11" s="1589">
        <v>865474</v>
      </c>
      <c r="I11" s="1590">
        <v>-0.27169190506044172</v>
      </c>
    </row>
    <row r="12" spans="1:9">
      <c r="A12" s="1498" t="s">
        <v>197</v>
      </c>
      <c r="B12" s="1585">
        <v>118457</v>
      </c>
      <c r="C12" s="1585">
        <v>110308</v>
      </c>
      <c r="D12" s="1585">
        <v>111625</v>
      </c>
      <c r="E12" s="1586">
        <v>1.1939297240454002E-2</v>
      </c>
      <c r="F12" s="1587">
        <v>-5.7674936896933066E-2</v>
      </c>
      <c r="G12" s="1588">
        <v>557141</v>
      </c>
      <c r="H12" s="1589">
        <v>435426</v>
      </c>
      <c r="I12" s="1590">
        <v>-0.2184635487246496</v>
      </c>
    </row>
    <row r="13" spans="1:9">
      <c r="A13" s="1498" t="s">
        <v>198</v>
      </c>
      <c r="B13" s="1585">
        <v>185104</v>
      </c>
      <c r="C13" s="1585">
        <v>179476</v>
      </c>
      <c r="D13" s="1585">
        <v>175690</v>
      </c>
      <c r="E13" s="1586">
        <v>-2.1094742472531146E-2</v>
      </c>
      <c r="F13" s="1587">
        <v>-5.0857896101650965E-2</v>
      </c>
      <c r="G13" s="1588">
        <v>883912</v>
      </c>
      <c r="H13" s="1589">
        <v>800801</v>
      </c>
      <c r="I13" s="1590">
        <v>-9.4026328412783175E-2</v>
      </c>
    </row>
    <row r="14" spans="1:9" s="3" customFormat="1" ht="15" thickBot="1">
      <c r="A14" s="1500" t="s">
        <v>199</v>
      </c>
      <c r="B14" s="1595">
        <v>85758</v>
      </c>
      <c r="C14" s="1595">
        <v>99944</v>
      </c>
      <c r="D14" s="1595">
        <v>103600</v>
      </c>
      <c r="E14" s="1586">
        <v>3.658048507164012E-2</v>
      </c>
      <c r="F14" s="1587">
        <v>0.20805056088061755</v>
      </c>
      <c r="G14" s="1588">
        <v>346918</v>
      </c>
      <c r="H14" s="1589">
        <v>386725</v>
      </c>
      <c r="I14" s="1590">
        <v>0.11474469471171862</v>
      </c>
    </row>
    <row r="15" spans="1:9" s="14" customFormat="1" ht="15" thickBot="1">
      <c r="A15" s="1501" t="s">
        <v>200</v>
      </c>
      <c r="B15" s="1596">
        <v>2068560</v>
      </c>
      <c r="C15" s="1596">
        <v>2451708</v>
      </c>
      <c r="D15" s="1596">
        <v>2477847</v>
      </c>
      <c r="E15" s="1597">
        <v>1.0661546970520144E-2</v>
      </c>
      <c r="F15" s="1598">
        <v>0.19786083072282168</v>
      </c>
      <c r="G15" s="1596">
        <v>8571342</v>
      </c>
      <c r="H15" s="1596">
        <v>9361980</v>
      </c>
      <c r="I15" s="1599">
        <v>9.2242031644519606E-2</v>
      </c>
    </row>
    <row r="16" spans="1:9" s="14" customFormat="1" ht="15" thickBot="1">
      <c r="A16" s="1501" t="s">
        <v>201</v>
      </c>
      <c r="B16" s="1596">
        <v>2161800</v>
      </c>
      <c r="C16" s="1596">
        <v>2420842.4377425341</v>
      </c>
      <c r="D16" s="1596">
        <v>2457470.6669999999</v>
      </c>
      <c r="E16" s="1597">
        <v>1.5130364821108345E-2</v>
      </c>
      <c r="F16" s="1598">
        <v>0.13677059256175406</v>
      </c>
      <c r="G16" s="1596">
        <v>9006449</v>
      </c>
      <c r="H16" s="1596">
        <v>9305567.1047425345</v>
      </c>
      <c r="I16" s="1599">
        <v>3.3000000000000002E-2</v>
      </c>
    </row>
    <row r="17" spans="1:9" s="14" customFormat="1" ht="15" thickBot="1">
      <c r="A17" s="1501" t="s">
        <v>202</v>
      </c>
      <c r="B17" s="1600">
        <v>1335895</v>
      </c>
      <c r="C17" s="1600">
        <v>2287294</v>
      </c>
      <c r="D17" s="1601">
        <v>2351065</v>
      </c>
      <c r="E17" s="1602">
        <v>2.7880543559332557E-2</v>
      </c>
      <c r="F17" s="1603">
        <v>0.75991750848681971</v>
      </c>
      <c r="G17" s="1604">
        <v>2650834</v>
      </c>
      <c r="H17" s="1601">
        <v>8149757</v>
      </c>
      <c r="I17" s="1605">
        <v>2.0744124302012121</v>
      </c>
    </row>
    <row r="18" spans="1:9" s="14" customFormat="1" ht="15" thickBot="1">
      <c r="A18" s="1502" t="s">
        <v>203</v>
      </c>
      <c r="B18" s="1606">
        <v>222098498</v>
      </c>
      <c r="C18" s="1606">
        <v>231912063.5</v>
      </c>
      <c r="D18" s="1606">
        <v>233016341.5</v>
      </c>
      <c r="E18" s="1607">
        <v>4.761623795391739E-3</v>
      </c>
      <c r="F18" s="1608">
        <v>4.9157664722253094E-2</v>
      </c>
      <c r="G18" s="1609">
        <v>199243132.5</v>
      </c>
      <c r="H18" s="1610">
        <v>228157256</v>
      </c>
      <c r="I18" s="1611">
        <v>0.14511979980037706</v>
      </c>
    </row>
    <row r="19" spans="1:9">
      <c r="A19" s="1497" t="s">
        <v>204</v>
      </c>
      <c r="B19" s="1612">
        <v>3.7254821957418187E-2</v>
      </c>
      <c r="C19" s="1612">
        <v>4.2286855853878424E-2</v>
      </c>
      <c r="D19" s="1612">
        <v>4.2535162710895108E-2</v>
      </c>
      <c r="E19" s="1613" t="s">
        <v>767</v>
      </c>
      <c r="F19" s="1614" t="s">
        <v>768</v>
      </c>
      <c r="G19" s="1612">
        <v>4.3019510346234892E-2</v>
      </c>
      <c r="H19" s="1612">
        <v>4.1033014527488886E-2</v>
      </c>
      <c r="I19" s="1615" t="s">
        <v>769</v>
      </c>
    </row>
    <row r="20" spans="1:9">
      <c r="A20" s="1499" t="s">
        <v>205</v>
      </c>
      <c r="B20" s="1616">
        <v>2.405950534613701E-2</v>
      </c>
      <c r="C20" s="1616">
        <v>3.9451056844224924E-2</v>
      </c>
      <c r="D20" s="1616">
        <v>4.0358800329031858E-2</v>
      </c>
      <c r="E20" s="1617" t="s">
        <v>770</v>
      </c>
      <c r="F20" s="1618" t="s">
        <v>771</v>
      </c>
      <c r="G20" s="1616">
        <v>2.2800000000000001E-2</v>
      </c>
      <c r="H20" s="1616">
        <v>6.1199999999999997E-2</v>
      </c>
      <c r="I20" s="1619" t="s">
        <v>926</v>
      </c>
    </row>
    <row r="21" spans="1:9" s="3" customFormat="1" ht="15" thickBot="1">
      <c r="A21" s="1503" t="s">
        <v>206</v>
      </c>
      <c r="B21" s="1620">
        <v>0.35419083807092855</v>
      </c>
      <c r="C21" s="1620">
        <v>6.7061004002107918E-2</v>
      </c>
      <c r="D21" s="1620">
        <v>5.1166193877184504E-2</v>
      </c>
      <c r="E21" s="1621">
        <v>-1.5894810124923414E-2</v>
      </c>
      <c r="F21" s="1622">
        <v>-0.30302464419374403</v>
      </c>
      <c r="G21" s="1620">
        <v>0.69073290973572166</v>
      </c>
      <c r="H21" s="1620">
        <v>0.12948361350910811</v>
      </c>
      <c r="I21" s="1623">
        <v>-0.56124929622661357</v>
      </c>
    </row>
    <row r="23" spans="1:9">
      <c r="A23" s="305" t="s">
        <v>207</v>
      </c>
    </row>
    <row r="24" spans="1:9">
      <c r="A24" s="305" t="s">
        <v>208</v>
      </c>
    </row>
    <row r="25" spans="1:9">
      <c r="A25" s="176" t="s">
        <v>209</v>
      </c>
    </row>
  </sheetData>
  <mergeCells count="3">
    <mergeCell ref="B1:D1"/>
    <mergeCell ref="E1:F1"/>
    <mergeCell ref="G1:H1"/>
  </mergeCells>
  <hyperlinks>
    <hyperlink ref="A3" location="Index!A1" display="Back to index" xr:uid="{19C527E1-D426-43B5-A7A6-CE7007B6FACD}"/>
  </hyperlinks>
  <pageMargins left="0.7" right="0.7" top="0.75" bottom="0.75"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9E189-AC92-47C8-9F1F-E78AB140C756}">
  <sheetPr>
    <tabColor theme="2" tint="-9.9978637043366805E-2"/>
  </sheetPr>
  <dimension ref="A1:W66"/>
  <sheetViews>
    <sheetView showGridLines="0" zoomScale="60" zoomScaleNormal="60" workbookViewId="0">
      <pane xSplit="1" topLeftCell="B1" activePane="topRight" state="frozen"/>
      <selection pane="topRight" activeCell="B20" sqref="B20:D20"/>
    </sheetView>
  </sheetViews>
  <sheetFormatPr baseColWidth="10" defaultColWidth="11.453125" defaultRowHeight="14.5"/>
  <cols>
    <col min="1" max="1" width="58.453125" customWidth="1"/>
    <col min="2" max="4" width="15.1796875" customWidth="1"/>
    <col min="5" max="6" width="11.54296875" bestFit="1" customWidth="1"/>
    <col min="7" max="7" width="14.453125" bestFit="1" customWidth="1"/>
    <col min="8" max="8" width="13.54296875" customWidth="1"/>
    <col min="9" max="9" width="16.81640625" bestFit="1" customWidth="1"/>
  </cols>
  <sheetData>
    <row r="1" spans="1:9" s="9" customFormat="1" ht="14">
      <c r="A1" s="155" t="s">
        <v>210</v>
      </c>
      <c r="B1" s="1718" t="s">
        <v>28</v>
      </c>
      <c r="C1" s="1719"/>
      <c r="D1" s="1720"/>
      <c r="E1" s="1718" t="s">
        <v>29</v>
      </c>
      <c r="F1" s="1720"/>
      <c r="G1" s="1716" t="s">
        <v>763</v>
      </c>
      <c r="H1" s="1724"/>
      <c r="I1" s="1716" t="s">
        <v>29</v>
      </c>
    </row>
    <row r="2" spans="1:9" s="9" customFormat="1" ht="14">
      <c r="A2" s="156" t="s">
        <v>31</v>
      </c>
      <c r="B2" s="1721"/>
      <c r="C2" s="1722"/>
      <c r="D2" s="1723"/>
      <c r="E2" s="1721"/>
      <c r="F2" s="1723"/>
      <c r="G2" s="1716"/>
      <c r="H2" s="1724"/>
      <c r="I2" s="1716"/>
    </row>
    <row r="3" spans="1:9" s="16" customFormat="1" ht="14">
      <c r="A3" s="60" t="s">
        <v>32</v>
      </c>
      <c r="B3" s="149" t="s">
        <v>721</v>
      </c>
      <c r="C3" s="150" t="s">
        <v>33</v>
      </c>
      <c r="D3" s="150" t="s">
        <v>722</v>
      </c>
      <c r="E3" s="152" t="s">
        <v>34</v>
      </c>
      <c r="F3" s="153" t="s">
        <v>35</v>
      </c>
      <c r="G3" s="587">
        <v>2020</v>
      </c>
      <c r="H3" s="1514">
        <v>2021</v>
      </c>
      <c r="I3" s="637" t="s">
        <v>723</v>
      </c>
    </row>
    <row r="4" spans="1:9" s="8" customFormat="1" ht="14">
      <c r="A4" s="157" t="s">
        <v>211</v>
      </c>
      <c r="B4" s="1194">
        <v>-785194</v>
      </c>
      <c r="C4" s="708">
        <v>-265158</v>
      </c>
      <c r="D4" s="1207">
        <v>-229805</v>
      </c>
      <c r="E4" s="1195">
        <v>-0.1333280534624639</v>
      </c>
      <c r="F4" s="1196">
        <v>-0.70732710642210717</v>
      </c>
      <c r="G4" s="1194">
        <v>-6080289</v>
      </c>
      <c r="H4" s="592">
        <v>-1558951</v>
      </c>
      <c r="I4" s="1105">
        <v>-0.74360577268613381</v>
      </c>
    </row>
    <row r="5" spans="1:9">
      <c r="A5" s="158" t="s">
        <v>212</v>
      </c>
      <c r="B5" s="447">
        <v>52529</v>
      </c>
      <c r="C5" s="540">
        <v>100744</v>
      </c>
      <c r="D5" s="462">
        <v>103022</v>
      </c>
      <c r="E5" s="1197">
        <v>2.2611768442785674E-2</v>
      </c>
      <c r="F5" s="1198">
        <v>0.96124045765196364</v>
      </c>
      <c r="G5" s="447">
        <v>159781</v>
      </c>
      <c r="H5" s="572">
        <v>346728</v>
      </c>
      <c r="I5" s="1105">
        <v>1.1700202151695134</v>
      </c>
    </row>
    <row r="6" spans="1:9" s="3" customFormat="1" ht="28.5" thickBot="1">
      <c r="A6" s="160" t="s">
        <v>37</v>
      </c>
      <c r="B6" s="470">
        <v>-732665</v>
      </c>
      <c r="C6" s="1188">
        <v>-164414</v>
      </c>
      <c r="D6" s="1189">
        <v>-126783</v>
      </c>
      <c r="E6" s="1201">
        <v>-0.22887953580595327</v>
      </c>
      <c r="F6" s="1202">
        <v>-0.82695638525110382</v>
      </c>
      <c r="G6" s="470">
        <v>-5920508</v>
      </c>
      <c r="H6" s="597">
        <v>-1212223</v>
      </c>
      <c r="I6" s="1337">
        <v>-0.79525017110018259</v>
      </c>
    </row>
    <row r="7" spans="1:9">
      <c r="A7" s="39"/>
      <c r="B7" s="39"/>
      <c r="C7" s="39"/>
      <c r="D7" s="39"/>
      <c r="E7" s="39"/>
      <c r="F7" s="39"/>
    </row>
    <row r="8" spans="1:9" s="3" customFormat="1" ht="15" thickBot="1">
      <c r="A8" s="77"/>
      <c r="B8" s="77"/>
      <c r="C8" s="77"/>
      <c r="D8" s="77"/>
      <c r="E8" s="77"/>
      <c r="F8" s="77"/>
    </row>
    <row r="9" spans="1:9" s="1" customFormat="1">
      <c r="A9" s="1744" t="s">
        <v>213</v>
      </c>
      <c r="B9" s="1718" t="s">
        <v>28</v>
      </c>
      <c r="C9" s="1719"/>
      <c r="D9" s="1720"/>
      <c r="E9" s="1718" t="s">
        <v>29</v>
      </c>
      <c r="F9" s="1720"/>
      <c r="G9" s="1716" t="s">
        <v>763</v>
      </c>
      <c r="H9" s="1724"/>
      <c r="I9" s="1716" t="s">
        <v>29</v>
      </c>
    </row>
    <row r="10" spans="1:9" s="1" customFormat="1">
      <c r="A10" s="1745"/>
      <c r="B10" s="1721"/>
      <c r="C10" s="1722"/>
      <c r="D10" s="1723"/>
      <c r="E10" s="1721"/>
      <c r="F10" s="1723"/>
      <c r="G10" s="1716"/>
      <c r="H10" s="1724"/>
      <c r="I10" s="1716"/>
    </row>
    <row r="11" spans="1:9" s="5" customFormat="1">
      <c r="A11" s="60" t="s">
        <v>32</v>
      </c>
      <c r="B11" s="149" t="s">
        <v>721</v>
      </c>
      <c r="C11" s="150" t="s">
        <v>33</v>
      </c>
      <c r="D11" s="150" t="s">
        <v>722</v>
      </c>
      <c r="E11" s="152" t="s">
        <v>34</v>
      </c>
      <c r="F11" s="153" t="s">
        <v>35</v>
      </c>
      <c r="G11" s="587">
        <v>2020</v>
      </c>
      <c r="H11" s="1514">
        <v>2021</v>
      </c>
      <c r="I11" s="637" t="s">
        <v>723</v>
      </c>
    </row>
    <row r="12" spans="1:9" ht="17">
      <c r="A12" s="43" t="s">
        <v>214</v>
      </c>
      <c r="B12" s="1169">
        <v>2.1289135901864223E-2</v>
      </c>
      <c r="C12" s="1338">
        <v>4.4875503122710145E-3</v>
      </c>
      <c r="D12" s="1339">
        <v>3.4355868884733821E-3</v>
      </c>
      <c r="E12" s="534" t="s">
        <v>428</v>
      </c>
      <c r="F12" s="522" t="s">
        <v>772</v>
      </c>
      <c r="G12" s="1624">
        <v>4.3008230030120977E-2</v>
      </c>
      <c r="H12" s="585">
        <v>8.2122552800964425E-3</v>
      </c>
      <c r="I12" s="380" t="s">
        <v>773</v>
      </c>
    </row>
    <row r="13" spans="1:9" s="3" customFormat="1" ht="17" thickBot="1">
      <c r="A13" s="161" t="s">
        <v>215</v>
      </c>
      <c r="B13" s="1625">
        <v>2.6392377685135165E-2</v>
      </c>
      <c r="C13" s="1626">
        <v>5.3503262338968028E-3</v>
      </c>
      <c r="D13" s="1627">
        <v>2.2478527766487937E-3</v>
      </c>
      <c r="E13" s="1182" t="s">
        <v>774</v>
      </c>
      <c r="F13" s="1336" t="s">
        <v>775</v>
      </c>
      <c r="G13" s="1628">
        <v>5.118638533189418E-2</v>
      </c>
      <c r="H13" s="521">
        <v>8.9258239971358785E-3</v>
      </c>
      <c r="I13" s="1182" t="s">
        <v>776</v>
      </c>
    </row>
    <row r="14" spans="1:9">
      <c r="A14" s="305" t="s">
        <v>216</v>
      </c>
      <c r="B14" s="162"/>
      <c r="C14" s="162"/>
      <c r="D14" s="162"/>
      <c r="E14" s="162"/>
      <c r="F14" s="162"/>
    </row>
    <row r="15" spans="1:9" ht="14.25" customHeight="1">
      <c r="A15" s="301" t="s">
        <v>217</v>
      </c>
      <c r="B15" s="299"/>
      <c r="C15" s="299"/>
      <c r="D15" s="299"/>
      <c r="E15" s="299"/>
      <c r="F15" s="299"/>
    </row>
    <row r="16" spans="1:9" ht="14.25" customHeight="1">
      <c r="A16" s="299"/>
      <c r="B16" s="299"/>
      <c r="C16" s="299"/>
      <c r="D16" s="299"/>
      <c r="E16" s="299"/>
      <c r="F16" s="299"/>
    </row>
    <row r="17" spans="1:6" s="3" customFormat="1" ht="15" thickBot="1">
      <c r="A17" s="77"/>
      <c r="B17" s="77"/>
      <c r="C17" s="77"/>
      <c r="D17" s="77"/>
      <c r="E17" s="77"/>
      <c r="F17" s="77"/>
    </row>
    <row r="18" spans="1:6" s="13" customFormat="1">
      <c r="A18" s="163" t="s">
        <v>218</v>
      </c>
      <c r="B18" s="1718" t="s">
        <v>124</v>
      </c>
      <c r="C18" s="1719"/>
      <c r="D18" s="1720"/>
      <c r="E18" s="1718" t="s">
        <v>29</v>
      </c>
      <c r="F18" s="1719"/>
    </row>
    <row r="19" spans="1:6" s="13" customFormat="1">
      <c r="A19" s="164" t="s">
        <v>31</v>
      </c>
      <c r="B19" s="1721"/>
      <c r="C19" s="1722"/>
      <c r="D19" s="1723"/>
      <c r="E19" s="1721"/>
      <c r="F19" s="1722"/>
    </row>
    <row r="20" spans="1:6" s="13" customFormat="1" ht="15" thickBot="1">
      <c r="A20" s="60" t="s">
        <v>32</v>
      </c>
      <c r="B20" s="1518" t="s">
        <v>765</v>
      </c>
      <c r="C20" s="1519" t="s">
        <v>330</v>
      </c>
      <c r="D20" s="1520" t="s">
        <v>766</v>
      </c>
      <c r="E20" s="152" t="s">
        <v>34</v>
      </c>
      <c r="F20" s="153" t="s">
        <v>35</v>
      </c>
    </row>
    <row r="21" spans="1:6" s="23" customFormat="1" ht="15" thickBot="1">
      <c r="A21" s="165" t="s">
        <v>219</v>
      </c>
      <c r="B21" s="1629">
        <v>137659885</v>
      </c>
      <c r="C21" s="1630">
        <v>146551226</v>
      </c>
      <c r="D21" s="1631">
        <v>147597412</v>
      </c>
      <c r="E21" s="1632">
        <v>7.1387052060553902E-3</v>
      </c>
      <c r="F21" s="1632">
        <v>7.2188982287759426E-2</v>
      </c>
    </row>
    <row r="22" spans="1:6" s="14" customFormat="1" ht="15" thickBot="1">
      <c r="A22" s="166" t="s">
        <v>220</v>
      </c>
      <c r="B22" s="1424">
        <v>9898760</v>
      </c>
      <c r="C22" s="1425">
        <v>9077449</v>
      </c>
      <c r="D22" s="1426">
        <v>8477308</v>
      </c>
      <c r="E22" s="1633">
        <v>-6.6113398158447384E-2</v>
      </c>
      <c r="F22" s="1633">
        <v>-0.14359899623791264</v>
      </c>
    </row>
    <row r="23" spans="1:6" s="14" customFormat="1" ht="15" thickBot="1">
      <c r="A23" s="158" t="s">
        <v>221</v>
      </c>
      <c r="B23" s="1433">
        <v>509000.60671335785</v>
      </c>
      <c r="C23" s="1434">
        <v>670272.70828893478</v>
      </c>
      <c r="D23" s="1434">
        <v>683180.56185696565</v>
      </c>
      <c r="E23" s="1634">
        <v>1.9257614711752035E-2</v>
      </c>
      <c r="F23" s="1635">
        <v>0.34219989690836794</v>
      </c>
    </row>
    <row r="24" spans="1:6" s="250" customFormat="1">
      <c r="A24" s="157" t="s">
        <v>223</v>
      </c>
      <c r="B24" s="1636">
        <v>4675731</v>
      </c>
      <c r="C24" s="1637">
        <v>5473685</v>
      </c>
      <c r="D24" s="1638">
        <v>5551258</v>
      </c>
      <c r="E24" s="1639">
        <v>1.4171988340578605E-2</v>
      </c>
      <c r="F24" s="1633">
        <v>0.18724922370427213</v>
      </c>
    </row>
    <row r="25" spans="1:6">
      <c r="A25" s="43" t="s">
        <v>224</v>
      </c>
      <c r="B25" s="1433">
        <v>3709864.585498658</v>
      </c>
      <c r="C25" s="1434">
        <v>4051717.4202021472</v>
      </c>
      <c r="D25" s="1435">
        <v>4203671.3603125112</v>
      </c>
      <c r="E25" s="1436">
        <v>3.7503587824933446E-2</v>
      </c>
      <c r="F25" s="1460">
        <v>0.13310641491985309</v>
      </c>
    </row>
    <row r="26" spans="1:6">
      <c r="A26" s="42" t="s">
        <v>225</v>
      </c>
      <c r="B26" s="1433">
        <v>1664626</v>
      </c>
      <c r="C26" s="1434">
        <v>1798965</v>
      </c>
      <c r="D26" s="1435">
        <v>1799541</v>
      </c>
      <c r="E26" s="1436">
        <v>3.2018410586086998E-4</v>
      </c>
      <c r="F26" s="1460">
        <v>8.1048235459496604E-2</v>
      </c>
    </row>
    <row r="27" spans="1:6" s="3" customFormat="1" ht="15" thickBot="1">
      <c r="A27" s="167" t="s">
        <v>226</v>
      </c>
      <c r="B27" s="1433">
        <v>6340357</v>
      </c>
      <c r="C27" s="1434">
        <v>7272650</v>
      </c>
      <c r="D27" s="1435">
        <v>7350799</v>
      </c>
      <c r="E27" s="1436">
        <v>1.0745601672017765E-2</v>
      </c>
      <c r="F27" s="1460">
        <v>0.15936673597401535</v>
      </c>
    </row>
    <row r="28" spans="1:6">
      <c r="A28" s="168" t="s">
        <v>227</v>
      </c>
      <c r="B28" s="1640">
        <v>3.3965820907085602E-2</v>
      </c>
      <c r="C28" s="1641">
        <v>3.7349977543006022E-2</v>
      </c>
      <c r="D28" s="1642">
        <v>3.7610808514718402E-2</v>
      </c>
      <c r="E28" s="1643" t="s">
        <v>777</v>
      </c>
      <c r="F28" s="1644" t="s">
        <v>778</v>
      </c>
    </row>
    <row r="29" spans="1:6">
      <c r="A29" s="169" t="s">
        <v>228</v>
      </c>
      <c r="B29" s="1443">
        <v>2.6949496474580507E-2</v>
      </c>
      <c r="C29" s="1444">
        <v>2.7647106959051624E-2</v>
      </c>
      <c r="D29" s="1445">
        <v>2.8480657644000637E-2</v>
      </c>
      <c r="E29" s="1446" t="s">
        <v>229</v>
      </c>
      <c r="F29" s="1462" t="s">
        <v>239</v>
      </c>
    </row>
    <row r="30" spans="1:6">
      <c r="A30" s="169" t="s">
        <v>230</v>
      </c>
      <c r="B30" s="1443">
        <v>4.6058130878142166E-2</v>
      </c>
      <c r="C30" s="1444">
        <v>4.9625309855817923E-2</v>
      </c>
      <c r="D30" s="1445">
        <v>4.980303448681065E-2</v>
      </c>
      <c r="E30" s="1446" t="s">
        <v>911</v>
      </c>
      <c r="F30" s="1462" t="s">
        <v>785</v>
      </c>
    </row>
    <row r="31" spans="1:6">
      <c r="A31" s="170" t="s">
        <v>231</v>
      </c>
      <c r="B31" s="1448">
        <v>7.1907367930751934E-2</v>
      </c>
      <c r="C31" s="1449">
        <v>6.1940450774529858E-2</v>
      </c>
      <c r="D31" s="1450">
        <v>5.7435343107506517E-2</v>
      </c>
      <c r="E31" s="1446" t="s">
        <v>779</v>
      </c>
      <c r="F31" s="1462" t="s">
        <v>780</v>
      </c>
    </row>
    <row r="32" spans="1:6">
      <c r="A32" s="158" t="s">
        <v>65</v>
      </c>
      <c r="B32" s="1645">
        <v>2.1170507884221741</v>
      </c>
      <c r="C32" s="1646">
        <v>1.6583798665798268</v>
      </c>
      <c r="D32" s="1647">
        <v>1.5270967409549332</v>
      </c>
      <c r="E32" s="1446" t="s">
        <v>912</v>
      </c>
      <c r="F32" s="1462" t="s">
        <v>913</v>
      </c>
    </row>
    <row r="33" spans="1:23">
      <c r="A33" s="158" t="s">
        <v>232</v>
      </c>
      <c r="B33" s="1645">
        <v>2.6682267699723781</v>
      </c>
      <c r="C33" s="1646">
        <v>2.2403953826442096</v>
      </c>
      <c r="D33" s="1647">
        <v>2.0166438509050755</v>
      </c>
      <c r="E33" s="1446" t="s">
        <v>781</v>
      </c>
      <c r="F33" s="1462" t="s">
        <v>782</v>
      </c>
    </row>
    <row r="34" spans="1:23" s="3" customFormat="1" ht="15" thickBot="1">
      <c r="A34" s="171" t="s">
        <v>66</v>
      </c>
      <c r="B34" s="1452">
        <v>1.5612307004163961</v>
      </c>
      <c r="C34" s="1453">
        <v>1.2481624992265543</v>
      </c>
      <c r="D34" s="1454">
        <v>1.1532498712044772</v>
      </c>
      <c r="E34" s="1455" t="s">
        <v>914</v>
      </c>
      <c r="F34" s="1463" t="s">
        <v>915</v>
      </c>
    </row>
    <row r="35" spans="1:23" ht="15" customHeight="1">
      <c r="A35" s="54" t="s">
        <v>233</v>
      </c>
      <c r="B35" s="172"/>
      <c r="C35" s="172"/>
      <c r="D35" s="39"/>
      <c r="E35" s="39"/>
      <c r="F35" s="39"/>
    </row>
    <row r="36" spans="1:23">
      <c r="A36" s="54" t="s">
        <v>234</v>
      </c>
      <c r="B36" s="173"/>
      <c r="C36" s="173"/>
      <c r="D36" s="173"/>
      <c r="E36" s="39"/>
      <c r="F36" s="39"/>
    </row>
    <row r="37" spans="1:23">
      <c r="A37" s="18"/>
      <c r="B37" s="18"/>
      <c r="C37" s="18"/>
      <c r="D37" s="8"/>
      <c r="E37" s="8"/>
      <c r="F37" s="8"/>
    </row>
    <row r="38" spans="1:23" ht="15" thickBot="1">
      <c r="A38" s="8"/>
      <c r="B38" s="8"/>
      <c r="C38" s="8"/>
      <c r="D38" s="8"/>
      <c r="E38" s="8"/>
      <c r="F38" s="8"/>
    </row>
    <row r="39" spans="1:23" s="1478" customFormat="1">
      <c r="A39" s="1480" t="s">
        <v>235</v>
      </c>
      <c r="B39" s="1718" t="s">
        <v>124</v>
      </c>
      <c r="C39" s="1719"/>
      <c r="D39" s="1720"/>
      <c r="E39" s="1718" t="s">
        <v>29</v>
      </c>
      <c r="F39" s="1719"/>
    </row>
    <row r="40" spans="1:23" s="1" customFormat="1">
      <c r="A40" s="164" t="s">
        <v>31</v>
      </c>
      <c r="B40" s="1721"/>
      <c r="C40" s="1722"/>
      <c r="D40" s="1723"/>
      <c r="E40" s="1721"/>
      <c r="F40" s="1722"/>
    </row>
    <row r="41" spans="1:23" s="5" customFormat="1" ht="15" thickBot="1">
      <c r="A41" s="60" t="s">
        <v>32</v>
      </c>
      <c r="B41" s="1518" t="s">
        <v>765</v>
      </c>
      <c r="C41" s="1519" t="s">
        <v>330</v>
      </c>
      <c r="D41" s="1520" t="s">
        <v>766</v>
      </c>
      <c r="E41" s="152" t="s">
        <v>34</v>
      </c>
      <c r="F41" s="153" t="s">
        <v>35</v>
      </c>
    </row>
    <row r="42" spans="1:23" s="1469" customFormat="1" ht="15" thickBot="1">
      <c r="A42" s="1465" t="s">
        <v>219</v>
      </c>
      <c r="B42" s="1466">
        <v>113017894.07700002</v>
      </c>
      <c r="C42" s="1467">
        <v>125528623.04602399</v>
      </c>
      <c r="D42" s="1468">
        <v>128927786.64896998</v>
      </c>
      <c r="E42" s="1456">
        <v>2.7078793031129714E-2</v>
      </c>
      <c r="F42" s="1456">
        <v>0.14077321739095949</v>
      </c>
      <c r="G42" s="14"/>
      <c r="L42" s="14"/>
      <c r="M42" s="1470"/>
      <c r="N42" s="1470"/>
      <c r="S42" s="1471"/>
      <c r="T42" s="1471"/>
      <c r="U42" s="1472"/>
      <c r="V42" s="1472"/>
      <c r="W42" s="1472"/>
    </row>
    <row r="43" spans="1:23" s="14" customFormat="1" ht="15" thickBot="1">
      <c r="A43" s="1473" t="s">
        <v>220</v>
      </c>
      <c r="B43" s="1424">
        <v>9763229.4760041051</v>
      </c>
      <c r="C43" s="1425">
        <v>8934930.2372836675</v>
      </c>
      <c r="D43" s="1426">
        <v>8280466.8174939202</v>
      </c>
      <c r="E43" s="1427">
        <v>-7.3247736961482152E-2</v>
      </c>
      <c r="F43" s="1427">
        <v>-0.15187215072169441</v>
      </c>
    </row>
    <row r="44" spans="1:23" s="14" customFormat="1" ht="15" thickBot="1">
      <c r="A44" s="1428" t="s">
        <v>221</v>
      </c>
      <c r="B44" s="1429">
        <v>509000.60671335785</v>
      </c>
      <c r="C44" s="1430">
        <v>670272.70828893478</v>
      </c>
      <c r="D44" s="1430">
        <v>683180.56185696565</v>
      </c>
      <c r="E44" s="1431">
        <v>1.9257614711752035E-2</v>
      </c>
      <c r="F44" s="1427">
        <v>0.34219989690836794</v>
      </c>
    </row>
    <row r="45" spans="1:23">
      <c r="A45" s="1432" t="s">
        <v>236</v>
      </c>
      <c r="B45" s="1433">
        <v>4675731</v>
      </c>
      <c r="C45" s="1434">
        <v>4776181.6313948259</v>
      </c>
      <c r="D45" s="1435">
        <v>4475373.0609799996</v>
      </c>
      <c r="E45" s="1436">
        <v>-6.298097384688002E-2</v>
      </c>
      <c r="F45" s="1460">
        <v>-4.2850612881707779E-2</v>
      </c>
    </row>
    <row r="46" spans="1:23">
      <c r="A46" s="1432" t="s">
        <v>225</v>
      </c>
      <c r="B46" s="1433">
        <v>1664626</v>
      </c>
      <c r="C46" s="1434">
        <v>1798965</v>
      </c>
      <c r="D46" s="1435">
        <v>1799541</v>
      </c>
      <c r="E46" s="1436">
        <v>3.2018410586086998E-4</v>
      </c>
      <c r="F46" s="1460">
        <v>8.1048235459496604E-2</v>
      </c>
    </row>
    <row r="47" spans="1:23" s="3" customFormat="1" ht="15" thickBot="1">
      <c r="A47" s="1437" t="s">
        <v>237</v>
      </c>
      <c r="B47" s="1438">
        <v>6340357</v>
      </c>
      <c r="C47" s="1439">
        <v>6575146.4386560544</v>
      </c>
      <c r="D47" s="1440">
        <v>6274914.0609799996</v>
      </c>
      <c r="E47" s="1441">
        <v>-4.5661702058976752E-2</v>
      </c>
      <c r="F47" s="1461">
        <v>-1.0321648926077884E-2</v>
      </c>
    </row>
    <row r="48" spans="1:23">
      <c r="A48" s="1442" t="s">
        <v>227</v>
      </c>
      <c r="B48" s="1443">
        <v>4.1371599056821799E-2</v>
      </c>
      <c r="C48" s="1444">
        <v>3.8048546343439772E-2</v>
      </c>
      <c r="D48" s="1445">
        <v>3.4712246113128738E-2</v>
      </c>
      <c r="E48" s="1446" t="s">
        <v>916</v>
      </c>
      <c r="F48" s="1462" t="s">
        <v>917</v>
      </c>
    </row>
    <row r="49" spans="1:6" ht="16.5">
      <c r="A49" s="1447" t="s">
        <v>238</v>
      </c>
      <c r="B49" s="1443">
        <v>5.6100470211206226E-2</v>
      </c>
      <c r="C49" s="1444">
        <v>5.2379658751178469E-2</v>
      </c>
      <c r="D49" s="1445">
        <v>4.8669989798743908E-2</v>
      </c>
      <c r="E49" s="1446" t="s">
        <v>918</v>
      </c>
      <c r="F49" s="1462" t="s">
        <v>919</v>
      </c>
    </row>
    <row r="50" spans="1:6">
      <c r="A50" s="1447" t="s">
        <v>231</v>
      </c>
      <c r="B50" s="1448">
        <v>8.6386581131589091E-2</v>
      </c>
      <c r="C50" s="1449">
        <v>7.1178429432845386E-2</v>
      </c>
      <c r="D50" s="1450">
        <v>6.4225618330352952E-2</v>
      </c>
      <c r="E50" s="1446" t="s">
        <v>400</v>
      </c>
      <c r="F50" s="1462" t="s">
        <v>783</v>
      </c>
    </row>
    <row r="51" spans="1:6" s="3" customFormat="1" ht="15" thickBot="1">
      <c r="A51" s="1451" t="s">
        <v>66</v>
      </c>
      <c r="B51" s="1452">
        <v>1.5398548498143094</v>
      </c>
      <c r="C51" s="1453">
        <v>1.3588944855667653</v>
      </c>
      <c r="D51" s="1454">
        <v>1.3196143783044414</v>
      </c>
      <c r="E51" s="1455" t="s">
        <v>920</v>
      </c>
      <c r="F51" s="1463" t="s">
        <v>921</v>
      </c>
    </row>
    <row r="52" spans="1:6">
      <c r="A52" s="301" t="s">
        <v>240</v>
      </c>
      <c r="B52" s="1423"/>
      <c r="C52" s="1423"/>
      <c r="D52" s="1423"/>
      <c r="E52" s="1422"/>
      <c r="F52" s="1422"/>
    </row>
    <row r="53" spans="1:6">
      <c r="A53" s="301" t="s">
        <v>241</v>
      </c>
      <c r="B53" s="1423"/>
      <c r="C53" s="1423"/>
      <c r="D53" s="1423"/>
      <c r="E53" s="1422"/>
      <c r="F53" s="1422"/>
    </row>
    <row r="55" spans="1:6" ht="15" thickBot="1"/>
    <row r="56" spans="1:6" s="1478" customFormat="1">
      <c r="A56" s="1480" t="s">
        <v>242</v>
      </c>
      <c r="B56" s="1718" t="s">
        <v>124</v>
      </c>
      <c r="C56" s="1719"/>
      <c r="D56" s="1720"/>
      <c r="E56" s="1718" t="s">
        <v>29</v>
      </c>
      <c r="F56" s="1719"/>
    </row>
    <row r="57" spans="1:6" s="1" customFormat="1">
      <c r="A57" s="164" t="s">
        <v>31</v>
      </c>
      <c r="B57" s="1721"/>
      <c r="C57" s="1722"/>
      <c r="D57" s="1723"/>
      <c r="E57" s="1721"/>
      <c r="F57" s="1722"/>
    </row>
    <row r="58" spans="1:6" s="5" customFormat="1" ht="15" thickBot="1">
      <c r="A58" s="60" t="s">
        <v>32</v>
      </c>
      <c r="B58" s="1518" t="s">
        <v>765</v>
      </c>
      <c r="C58" s="1519" t="s">
        <v>330</v>
      </c>
      <c r="D58" s="1520" t="s">
        <v>766</v>
      </c>
      <c r="E58" s="152" t="s">
        <v>34</v>
      </c>
      <c r="F58" s="153" t="s">
        <v>35</v>
      </c>
    </row>
    <row r="59" spans="1:6" ht="15" thickBot="1">
      <c r="A59" s="1474" t="s">
        <v>219</v>
      </c>
      <c r="B59" s="1475">
        <v>24641990.922999978</v>
      </c>
      <c r="C59" s="1476">
        <v>21022602.953976005</v>
      </c>
      <c r="D59" s="1477">
        <v>18669625.351030022</v>
      </c>
      <c r="E59" s="1464">
        <v>-0.11192608299254231</v>
      </c>
      <c r="F59" s="1464">
        <v>-0.24236538316372633</v>
      </c>
    </row>
    <row r="60" spans="1:6" s="14" customFormat="1" ht="15" thickBot="1">
      <c r="A60" s="1473" t="s">
        <v>220</v>
      </c>
      <c r="B60" s="1424">
        <v>135530.5239958954</v>
      </c>
      <c r="C60" s="1425">
        <v>142518.74832851239</v>
      </c>
      <c r="D60" s="1426">
        <v>196841.18250607999</v>
      </c>
      <c r="E60" s="1427">
        <v>0.38115991625432921</v>
      </c>
      <c r="F60" s="1427">
        <v>0.45237527829554769</v>
      </c>
    </row>
    <row r="61" spans="1:6" s="3" customFormat="1" ht="15" thickBot="1">
      <c r="A61" s="1451" t="s">
        <v>236</v>
      </c>
      <c r="B61" s="1650" t="s">
        <v>169</v>
      </c>
      <c r="C61" s="1425">
        <v>697503.00364999985</v>
      </c>
      <c r="D61" s="1426">
        <v>1075884.9390199999</v>
      </c>
      <c r="E61" s="1648">
        <v>0.54248072537314607</v>
      </c>
      <c r="F61" s="1649" t="s">
        <v>222</v>
      </c>
    </row>
    <row r="62" spans="1:6">
      <c r="A62" s="1442" t="s">
        <v>227</v>
      </c>
      <c r="B62" s="1459" t="s">
        <v>169</v>
      </c>
      <c r="C62" s="1444">
        <v>3.3178717458395471E-2</v>
      </c>
      <c r="D62" s="1445">
        <v>5.7627559139029123E-2</v>
      </c>
      <c r="E62" s="1446" t="s">
        <v>784</v>
      </c>
      <c r="F62" s="1462" t="s">
        <v>222</v>
      </c>
    </row>
    <row r="63" spans="1:6">
      <c r="A63" s="1447" t="s">
        <v>231</v>
      </c>
      <c r="B63" s="1479">
        <v>5.4999827091647829E-3</v>
      </c>
      <c r="C63" s="1449">
        <v>6.7793102804882596E-3</v>
      </c>
      <c r="D63" s="1450">
        <v>1.0543392210879051E-2</v>
      </c>
      <c r="E63" s="1446" t="s">
        <v>785</v>
      </c>
      <c r="F63" s="1462" t="s">
        <v>786</v>
      </c>
    </row>
    <row r="64" spans="1:6" s="3" customFormat="1" ht="15" thickBot="1">
      <c r="A64" s="1451" t="s">
        <v>66</v>
      </c>
      <c r="B64" s="1441" t="s">
        <v>169</v>
      </c>
      <c r="C64" s="1453">
        <v>0.20432707469748315</v>
      </c>
      <c r="D64" s="1454">
        <v>0.18295746633034785</v>
      </c>
      <c r="E64" s="1455" t="s">
        <v>787</v>
      </c>
      <c r="F64" s="1463" t="s">
        <v>222</v>
      </c>
    </row>
    <row r="65" spans="1:6">
      <c r="A65" s="301" t="s">
        <v>243</v>
      </c>
      <c r="B65" s="1457"/>
      <c r="C65" s="1457"/>
      <c r="D65" s="1457"/>
      <c r="E65" s="1458"/>
      <c r="F65" s="1458"/>
    </row>
    <row r="66" spans="1:6">
      <c r="A66" s="301"/>
    </row>
  </sheetData>
  <mergeCells count="15">
    <mergeCell ref="A9:A10"/>
    <mergeCell ref="E18:F19"/>
    <mergeCell ref="B18:D19"/>
    <mergeCell ref="B9:D10"/>
    <mergeCell ref="E9:F10"/>
    <mergeCell ref="B1:D2"/>
    <mergeCell ref="E1:F2"/>
    <mergeCell ref="G1:H2"/>
    <mergeCell ref="I1:I2"/>
    <mergeCell ref="G9:H10"/>
    <mergeCell ref="B56:D57"/>
    <mergeCell ref="E56:F57"/>
    <mergeCell ref="B39:D40"/>
    <mergeCell ref="E39:F40"/>
    <mergeCell ref="I9:I10"/>
  </mergeCells>
  <hyperlinks>
    <hyperlink ref="A3" location="Index!A1" display="Back to index" xr:uid="{C1698351-D675-4052-9004-AF2205865F18}"/>
    <hyperlink ref="A11" location="Index!A1" display="Back to index" xr:uid="{B71093C4-744C-4901-AE5B-52BBCBC2ABE1}"/>
    <hyperlink ref="A20" location="Index!A1" display="Back to index" xr:uid="{BE14A46C-1813-49B0-95BF-029D7DB53F8F}"/>
    <hyperlink ref="A41" location="Index!A1" display="Back to index" xr:uid="{D85C412A-26D6-4D9F-80C1-1DFF4AA1C03B}"/>
    <hyperlink ref="A58" location="Index!A1" display="Back to index" xr:uid="{91978109-3C8C-4B09-AE1A-B8A9165B9C1C}"/>
  </hyperlink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etiqueta xmlns="aafcb589-e1e7-46d8-a0af-52044582a8fa" xsi:nil="true"/>
    <_ip_UnifiedCompliancePolicyProperties xmlns="http://schemas.microsoft.com/sharepoint/v3" xsi:nil="true"/>
    <SharedWithUsers xmlns="cb8a061b-66da-473e-9c67-57aa5b3143d5">
      <UserInfo>
        <DisplayName/>
        <AccountId xsi:nil="true"/>
        <AccountType/>
      </UserInfo>
    </SharedWithUsers>
    <MediaLengthInSeconds xmlns="aafcb589-e1e7-46d8-a0af-52044582a8f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642A0ADE102094EB42119FC57E04A75" ma:contentTypeVersion="16" ma:contentTypeDescription="Crear nuevo documento." ma:contentTypeScope="" ma:versionID="44645e93e56c43e4158737c9ca25f667">
  <xsd:schema xmlns:xsd="http://www.w3.org/2001/XMLSchema" xmlns:xs="http://www.w3.org/2001/XMLSchema" xmlns:p="http://schemas.microsoft.com/office/2006/metadata/properties" xmlns:ns1="http://schemas.microsoft.com/sharepoint/v3" xmlns:ns2="aafcb589-e1e7-46d8-a0af-52044582a8fa" xmlns:ns3="cb8a061b-66da-473e-9c67-57aa5b3143d5" targetNamespace="http://schemas.microsoft.com/office/2006/metadata/properties" ma:root="true" ma:fieldsID="59c5f39e6268bb5635d9d93a9a760d28" ns1:_="" ns2:_="" ns3:_="">
    <xsd:import namespace="http://schemas.microsoft.com/sharepoint/v3"/>
    <xsd:import namespace="aafcb589-e1e7-46d8-a0af-52044582a8fa"/>
    <xsd:import namespace="cb8a061b-66da-473e-9c67-57aa5b3143d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etiqueta"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Propiedades de la Directiva de cumplimiento unificado" ma:hidden="true" ma:internalName="_ip_UnifiedCompliancePolicyProperties">
      <xsd:simpleType>
        <xsd:restriction base="dms:Note"/>
      </xsd:simpleType>
    </xsd:element>
    <xsd:element name="_ip_UnifiedCompliancePolicyUIAction" ma:index="20"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fcb589-e1e7-46d8-a0af-52044582a8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etiqueta" ma:index="22" nillable="true" ma:displayName="etiqueta" ma:internalName="etiqueta">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b8a061b-66da-473e-9c67-57aa5b3143d5"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08E566-2B5E-4F83-B09E-866D997C057E}">
  <ds:schemaRefs>
    <ds:schemaRef ds:uri="http://schemas.microsoft.com/sharepoint/v3/contenttype/forms"/>
  </ds:schemaRefs>
</ds:datastoreItem>
</file>

<file path=customXml/itemProps2.xml><?xml version="1.0" encoding="utf-8"?>
<ds:datastoreItem xmlns:ds="http://schemas.openxmlformats.org/officeDocument/2006/customXml" ds:itemID="{8FBC505A-E6D4-4012-9B25-EC06C22985EF}">
  <ds:schemaRefs>
    <ds:schemaRef ds:uri="http://schemas.microsoft.com/office/2006/documentManagement/types"/>
    <ds:schemaRef ds:uri="aafcb589-e1e7-46d8-a0af-52044582a8fa"/>
    <ds:schemaRef ds:uri="http://schemas.microsoft.com/office/2006/metadata/properties"/>
    <ds:schemaRef ds:uri="http://www.w3.org/XML/1998/namespace"/>
    <ds:schemaRef ds:uri="cb8a061b-66da-473e-9c67-57aa5b3143d5"/>
    <ds:schemaRef ds:uri="http://schemas.microsoft.com/office/infopath/2007/PartnerControls"/>
    <ds:schemaRef ds:uri="http://schemas.openxmlformats.org/package/2006/metadata/core-properties"/>
    <ds:schemaRef ds:uri="http://schemas.microsoft.com/sharepoint/v3"/>
    <ds:schemaRef ds:uri="http://purl.org/dc/dcmitype/"/>
    <ds:schemaRef ds:uri="http://purl.org/dc/terms/"/>
    <ds:schemaRef ds:uri="http://purl.org/dc/elements/1.1/"/>
  </ds:schemaRefs>
</ds:datastoreItem>
</file>

<file path=customXml/itemProps3.xml><?xml version="1.0" encoding="utf-8"?>
<ds:datastoreItem xmlns:ds="http://schemas.openxmlformats.org/officeDocument/2006/customXml" ds:itemID="{5D3C51D9-246C-4929-8D27-D3A87B9735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afcb589-e1e7-46d8-a0af-52044582a8fa"/>
    <ds:schemaRef ds:uri="cb8a061b-66da-473e-9c67-57aa5b3143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1</vt:i4>
      </vt:variant>
    </vt:vector>
  </HeadingPairs>
  <TitlesOfParts>
    <vt:vector size="28" baseType="lpstr">
      <vt:lpstr>Index</vt:lpstr>
      <vt:lpstr>0. Overview BAP</vt:lpstr>
      <vt:lpstr>0.1.Contribution BAP</vt:lpstr>
      <vt:lpstr>0.2.ROAE</vt:lpstr>
      <vt:lpstr>1.IEA</vt:lpstr>
      <vt:lpstr>1.1.Loans</vt:lpstr>
      <vt:lpstr>2.Funding</vt:lpstr>
      <vt:lpstr>3.Net Interest Income</vt:lpstr>
      <vt:lpstr>4.Portfolio Quality</vt:lpstr>
      <vt:lpstr>5.Other Income</vt:lpstr>
      <vt:lpstr>6.Underwriting Results</vt:lpstr>
      <vt:lpstr>7.Operating Expenses</vt:lpstr>
      <vt:lpstr>8.Operating Efficiency</vt:lpstr>
      <vt:lpstr>9.1.Regulatory Capital BAP</vt:lpstr>
      <vt:lpstr>9.2.Regulatory Capital BCP</vt:lpstr>
      <vt:lpstr>9.3.Regulatory Capital Mibanco</vt:lpstr>
      <vt:lpstr>10. BCP Digital Transformation</vt:lpstr>
      <vt:lpstr>11.Economic Perspectives</vt:lpstr>
      <vt:lpstr>12.1.Credicorp Consolidated</vt:lpstr>
      <vt:lpstr>12.2 Credicorp Stand-alone</vt:lpstr>
      <vt:lpstr>12.3 BCP Consolidated</vt:lpstr>
      <vt:lpstr>12.4 BCP Stand-alone</vt:lpstr>
      <vt:lpstr>12.5 BCP Bolivia</vt:lpstr>
      <vt:lpstr>12.6 Mibanco</vt:lpstr>
      <vt:lpstr>12.7 IB &amp; WM</vt:lpstr>
      <vt:lpstr>12.8 Grupo Pacifico</vt:lpstr>
      <vt:lpstr>12.9 Prima AFP</vt:lpstr>
      <vt:lpstr>'1.1.Loans'!Área_de_impresión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Sebastian Alonso Ardiles Morales - Credicorp Peru</cp:lastModifiedBy>
  <cp:revision/>
  <dcterms:created xsi:type="dcterms:W3CDTF">2021-03-25T15:28:02Z</dcterms:created>
  <dcterms:modified xsi:type="dcterms:W3CDTF">2022-02-08T03:02:16Z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0x0101000642A0ADE102094EB42119FC57E04A75</vt:lpwstr>
  </property>
  <property fmtid="{D5CDD505-2E9C-101B-9397-08002B2CF9AE}" pid="3" name="Order">
    <vt:r8>3443900</vt:r8>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